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20" activeTab="0"/>
  </bookViews>
  <sheets>
    <sheet name="원가계산서" sheetId="1" r:id="rId1"/>
    <sheet name="공종별내역서" sheetId="2" r:id="rId2"/>
  </sheets>
  <definedNames>
    <definedName name="_xlnm.Print_Titles" localSheetId="0">'원가계산서'!$1:$3</definedName>
    <definedName name="_xlnm.Print_Titles" localSheetId="1">'공종별내역서'!$1:$3</definedName>
  </definedNames>
  <calcPr fullCalcOnLoad="1"/>
</workbook>
</file>

<file path=xl/sharedStrings.xml><?xml version="1.0" encoding="utf-8"?>
<sst xmlns="http://schemas.openxmlformats.org/spreadsheetml/2006/main" count="180" uniqueCount="121">
  <si>
    <t>(노무비+경비+일반관리비) * 14.13%</t>
  </si>
  <si>
    <t>노무비 * 3.70%</t>
  </si>
  <si>
    <t>산업안전보건관리비</t>
  </si>
  <si>
    <t>5C9173F275D9D2277A489302F951ED1B7A8F81</t>
  </si>
  <si>
    <t>5C9173F275D9D2277A489302F951ED1B7A8F82</t>
  </si>
  <si>
    <t>5C9173F275D9D2277A489302F951ED1B7A8F80</t>
  </si>
  <si>
    <t>01015C9173F275D9D2277A489302F951ED1B7A8F80</t>
  </si>
  <si>
    <t>01015C9173F275D9D2277A489302F951ED1B7A8F81</t>
  </si>
  <si>
    <t>01015C9173F275D9D2277A489302F951ED1B7A8F82</t>
  </si>
  <si>
    <t>구        성        비</t>
  </si>
  <si>
    <t>순   공   사   원   가</t>
  </si>
  <si>
    <t>[ 소          계 ]</t>
  </si>
  <si>
    <t>이              윤</t>
  </si>
  <si>
    <t>직접노무비 * 8%</t>
  </si>
  <si>
    <t>비        목</t>
  </si>
  <si>
    <t>규      격</t>
  </si>
  <si>
    <t xml:space="preserve">        계</t>
  </si>
  <si>
    <t>노인장기요양보험료</t>
  </si>
  <si>
    <t>경        비</t>
  </si>
  <si>
    <t>품      명</t>
  </si>
  <si>
    <t>재   료   비</t>
  </si>
  <si>
    <t>금      액</t>
  </si>
  <si>
    <t>비      고</t>
  </si>
  <si>
    <t>공급가액 * 10%</t>
  </si>
  <si>
    <t>노   무   비</t>
  </si>
  <si>
    <t>작업설, 부산물(△)</t>
  </si>
  <si>
    <t>합      계</t>
  </si>
  <si>
    <t>경      비</t>
  </si>
  <si>
    <t>노무비 * 0.87%</t>
  </si>
  <si>
    <t>(재료비+노무비) * 2.01%</t>
  </si>
  <si>
    <t>부  가  가  치  세</t>
  </si>
  <si>
    <t>공 사 원 가 계 산 서</t>
  </si>
  <si>
    <t>직  접  노  무  비</t>
  </si>
  <si>
    <t>직접노무비 * 3.430%</t>
  </si>
  <si>
    <t>간  접  노  무  비</t>
  </si>
  <si>
    <t>구미우체국 화물용승강기 교체</t>
  </si>
  <si>
    <t>DB</t>
  </si>
  <si>
    <t>CG</t>
  </si>
  <si>
    <t>계</t>
  </si>
  <si>
    <t>DH</t>
  </si>
  <si>
    <t>B2</t>
  </si>
  <si>
    <t>자재</t>
  </si>
  <si>
    <t>S1</t>
  </si>
  <si>
    <t>변수</t>
  </si>
  <si>
    <t>설정</t>
  </si>
  <si>
    <t>CS</t>
  </si>
  <si>
    <t>A3</t>
  </si>
  <si>
    <t>단위</t>
  </si>
  <si>
    <t>D2</t>
  </si>
  <si>
    <t>D9</t>
  </si>
  <si>
    <t>C5</t>
  </si>
  <si>
    <t>B1</t>
  </si>
  <si>
    <t>D1</t>
  </si>
  <si>
    <t>BS</t>
  </si>
  <si>
    <t>C4</t>
  </si>
  <si>
    <t>단산</t>
  </si>
  <si>
    <t>적용율</t>
  </si>
  <si>
    <t>수량</t>
  </si>
  <si>
    <t>T</t>
  </si>
  <si>
    <t>S2</t>
  </si>
  <si>
    <t>A2</t>
  </si>
  <si>
    <t>C2</t>
  </si>
  <si>
    <t>F</t>
  </si>
  <si>
    <t/>
  </si>
  <si>
    <t>AS</t>
  </si>
  <si>
    <t>일위</t>
  </si>
  <si>
    <t>A1</t>
  </si>
  <si>
    <t>공사명 : 구미우체국 화물용승강기 보수공사</t>
  </si>
  <si>
    <t>승강기 교체공사</t>
  </si>
  <si>
    <t>노  무  비</t>
  </si>
  <si>
    <t>공종코드</t>
  </si>
  <si>
    <t>공종+자재</t>
  </si>
  <si>
    <t>JUK5</t>
  </si>
  <si>
    <t>0101</t>
  </si>
  <si>
    <t>폐기물처리비</t>
  </si>
  <si>
    <t>자재구분</t>
  </si>
  <si>
    <t>고유번호</t>
  </si>
  <si>
    <t>JUK15</t>
  </si>
  <si>
    <t>공종구분</t>
  </si>
  <si>
    <t>JUK17</t>
  </si>
  <si>
    <t>JUK11</t>
  </si>
  <si>
    <t>JUK2</t>
  </si>
  <si>
    <t>JUK1</t>
  </si>
  <si>
    <t>JUK13</t>
  </si>
  <si>
    <t>계 * 6%</t>
  </si>
  <si>
    <t>작업부산물</t>
  </si>
  <si>
    <t>JUK19</t>
  </si>
  <si>
    <t>단  가</t>
  </si>
  <si>
    <t>공종레벨</t>
  </si>
  <si>
    <t>JUK20</t>
  </si>
  <si>
    <t>JUK6</t>
  </si>
  <si>
    <t>JUK10</t>
  </si>
  <si>
    <t>JUK3</t>
  </si>
  <si>
    <t>품목코드</t>
  </si>
  <si>
    <t>비  고</t>
  </si>
  <si>
    <t>JUK8</t>
  </si>
  <si>
    <t>JUK4</t>
  </si>
  <si>
    <t>JUK14</t>
  </si>
  <si>
    <t>JUK12</t>
  </si>
  <si>
    <t>재  료  비</t>
  </si>
  <si>
    <t>JUK7</t>
  </si>
  <si>
    <t>손료적용</t>
  </si>
  <si>
    <t>JUK9</t>
  </si>
  <si>
    <t>손료저장</t>
  </si>
  <si>
    <t>JUK18</t>
  </si>
  <si>
    <t>JUK16</t>
  </si>
  <si>
    <t>금  액</t>
  </si>
  <si>
    <t>고  용  보  험  료</t>
  </si>
  <si>
    <t>기   계    경   비</t>
  </si>
  <si>
    <t>간  접  재  료  비</t>
  </si>
  <si>
    <t>기   타    경   비</t>
  </si>
  <si>
    <t>직  접  재  료  비</t>
  </si>
  <si>
    <t>총   공   사    비</t>
  </si>
  <si>
    <t>건  강  보  험  료</t>
  </si>
  <si>
    <t>일  반  관  리  비</t>
  </si>
  <si>
    <t>공   급    가   액</t>
  </si>
  <si>
    <t>산  재  보  험  료</t>
  </si>
  <si>
    <t>도      급      액</t>
  </si>
  <si>
    <t>직접노무비 * 4.5%</t>
  </si>
  <si>
    <t>연  금  보  험  료</t>
  </si>
  <si>
    <t>건강보험료 * 11.52%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</si>
</sst>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#"/>
    <numFmt numFmtId="165" formatCode="#,###;\-#,###;#;"/>
  </numFmts>
  <fonts count="22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2"/>
      <color indexed="8"/>
      <name val="바탕체"/>
      <family val="0"/>
    </font>
    <font>
      <sz val="11"/>
      <color indexed="8"/>
      <name val="돋움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1"/>
      <color indexed="8"/>
      <name val="돋움체"/>
      <family val="0"/>
    </font>
    <font>
      <b/>
      <u val="single"/>
      <sz val="16"/>
      <color indexed="8"/>
      <name val="돋움체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6" borderId="1" applyNumberFormat="0" applyAlignment="0" applyProtection="0"/>
    <xf numFmtId="0" fontId="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31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1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</cellStyleXfs>
  <cellXfs count="30"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quotePrefix="1">
      <alignment vertical="center"/>
    </xf>
    <xf numFmtId="0" fontId="0" fillId="0" borderId="0" xfId="0" applyNumberFormat="1" applyFont="1" applyAlignment="1" quotePrefix="1">
      <alignment vertical="center"/>
    </xf>
    <xf numFmtId="0" fontId="0" fillId="0" borderId="0" xfId="0" applyNumberFormat="1" applyFont="1" applyAlignment="1">
      <alignment vertical="center"/>
    </xf>
    <xf numFmtId="0" fontId="11" fillId="0" borderId="10" xfId="0" applyNumberFormat="1" applyFont="1" applyBorder="1" applyAlignment="1" quotePrefix="1">
      <alignment horizontal="center" vertical="center"/>
    </xf>
    <xf numFmtId="0" fontId="19" fillId="0" borderId="10" xfId="0" applyNumberFormat="1" applyFont="1" applyBorder="1" applyAlignment="1" quotePrefix="1">
      <alignment vertical="center" wrapText="1"/>
    </xf>
    <xf numFmtId="0" fontId="19" fillId="0" borderId="10" xfId="0" applyNumberFormat="1" applyFont="1" applyBorder="1" applyAlignment="1">
      <alignment vertical="center" wrapText="1"/>
    </xf>
    <xf numFmtId="165" fontId="19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 quotePrefix="1">
      <alignment vertical="center" wrapText="1"/>
    </xf>
    <xf numFmtId="0" fontId="20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164" fontId="0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vertical="center" wrapText="1"/>
    </xf>
    <xf numFmtId="0" fontId="0" fillId="0" borderId="0" xfId="0" applyNumberFormat="1" applyFont="1" applyAlignment="1" quotePrefix="1">
      <alignment vertical="center"/>
    </xf>
    <xf numFmtId="0" fontId="0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vertical="center" wrapText="1"/>
    </xf>
    <xf numFmtId="0" fontId="19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 quotePrefix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 quotePrefix="1">
      <alignment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0" fontId="20" fillId="0" borderId="0" xfId="0" applyNumberFormat="1" applyFont="1" applyAlignment="1" quotePrefix="1">
      <alignment vertical="center"/>
    </xf>
    <xf numFmtId="0" fontId="20" fillId="0" borderId="0" xfId="0" applyNumberFormat="1" applyFont="1" applyAlignment="1">
      <alignment horizontal="right" vertical="center"/>
    </xf>
    <xf numFmtId="0" fontId="20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distributed" vertical="center" wrapText="1"/>
    </xf>
    <xf numFmtId="0" fontId="0" fillId="0" borderId="0" xfId="0" applyNumberFormat="1" applyFont="1" applyAlignment="1" quotePrefix="1">
      <alignment vertical="center"/>
    </xf>
    <xf numFmtId="0" fontId="11" fillId="0" borderId="10" xfId="0" applyNumberFormat="1" applyFont="1" applyBorder="1" applyAlignment="1" quotePrefix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4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13" xfId="63"/>
    <cellStyle name="표준 2" xfId="64"/>
    <cellStyle name="표준 4" xfId="6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defaultGridColor="0" zoomScaleSheetLayoutView="75" colorId="22" workbookViewId="0" topLeftCell="B1">
      <selection activeCell="J10" sqref="J10"/>
    </sheetView>
  </sheetViews>
  <sheetFormatPr defaultColWidth="9.00390625" defaultRowHeight="16.5"/>
  <cols>
    <col min="1" max="1" width="0" style="0" hidden="1" customWidth="1"/>
    <col min="2" max="3" width="4.625" style="0" customWidth="1"/>
    <col min="4" max="4" width="28.625" style="0" customWidth="1"/>
    <col min="5" max="5" width="18.125" style="0" customWidth="1"/>
    <col min="6" max="6" width="35.625" style="0" customWidth="1"/>
    <col min="7" max="7" width="25.125" style="0" customWidth="1"/>
  </cols>
  <sheetData>
    <row r="1" spans="2:7" ht="24" customHeight="1">
      <c r="B1" s="23" t="s">
        <v>31</v>
      </c>
      <c r="C1" s="23"/>
      <c r="D1" s="23"/>
      <c r="E1" s="23"/>
      <c r="F1" s="23"/>
      <c r="G1" s="23"/>
    </row>
    <row r="2" spans="2:7" ht="21.75" customHeight="1">
      <c r="B2" s="24" t="s">
        <v>67</v>
      </c>
      <c r="C2" s="24"/>
      <c r="D2" s="24"/>
      <c r="E2" s="24"/>
      <c r="F2" s="25"/>
      <c r="G2" s="25"/>
    </row>
    <row r="3" spans="2:7" ht="21.75" customHeight="1">
      <c r="B3" s="26" t="s">
        <v>14</v>
      </c>
      <c r="C3" s="26"/>
      <c r="D3" s="26"/>
      <c r="E3" s="9" t="s">
        <v>21</v>
      </c>
      <c r="F3" s="9" t="s">
        <v>9</v>
      </c>
      <c r="G3" s="9" t="s">
        <v>22</v>
      </c>
    </row>
    <row r="4" spans="1:7" ht="21.75" customHeight="1">
      <c r="A4" s="1" t="s">
        <v>66</v>
      </c>
      <c r="B4" s="27" t="s">
        <v>10</v>
      </c>
      <c r="C4" s="27" t="s">
        <v>20</v>
      </c>
      <c r="D4" s="10" t="s">
        <v>111</v>
      </c>
      <c r="E4" s="11">
        <f>공종별내역서!F26</f>
        <v>0</v>
      </c>
      <c r="F4" s="8" t="s">
        <v>63</v>
      </c>
      <c r="G4" s="8" t="s">
        <v>63</v>
      </c>
    </row>
    <row r="5" spans="1:7" ht="21.75" customHeight="1">
      <c r="A5" s="1" t="s">
        <v>60</v>
      </c>
      <c r="B5" s="27"/>
      <c r="C5" s="27"/>
      <c r="D5" s="10" t="s">
        <v>109</v>
      </c>
      <c r="E5" s="11">
        <v>0</v>
      </c>
      <c r="F5" s="8" t="s">
        <v>63</v>
      </c>
      <c r="G5" s="8" t="s">
        <v>63</v>
      </c>
    </row>
    <row r="6" spans="1:7" ht="21.75" customHeight="1">
      <c r="A6" s="1" t="s">
        <v>46</v>
      </c>
      <c r="B6" s="27"/>
      <c r="C6" s="27"/>
      <c r="D6" s="10" t="s">
        <v>25</v>
      </c>
      <c r="E6" s="11">
        <v>0</v>
      </c>
      <c r="F6" s="8" t="s">
        <v>63</v>
      </c>
      <c r="G6" s="8" t="s">
        <v>63</v>
      </c>
    </row>
    <row r="7" spans="1:7" ht="21.75" customHeight="1">
      <c r="A7" s="1" t="s">
        <v>64</v>
      </c>
      <c r="B7" s="27"/>
      <c r="C7" s="27"/>
      <c r="D7" s="10" t="s">
        <v>11</v>
      </c>
      <c r="E7" s="11">
        <f>TRUNC(E4+E5-E6,0)</f>
        <v>0</v>
      </c>
      <c r="F7" s="8" t="s">
        <v>63</v>
      </c>
      <c r="G7" s="8" t="s">
        <v>63</v>
      </c>
    </row>
    <row r="8" spans="1:7" ht="21.75" customHeight="1">
      <c r="A8" s="1" t="s">
        <v>51</v>
      </c>
      <c r="B8" s="27"/>
      <c r="C8" s="27" t="s">
        <v>24</v>
      </c>
      <c r="D8" s="10" t="s">
        <v>32</v>
      </c>
      <c r="E8" s="11">
        <f>공종별내역서!H26</f>
        <v>0</v>
      </c>
      <c r="F8" s="8" t="s">
        <v>63</v>
      </c>
      <c r="G8" s="8" t="s">
        <v>63</v>
      </c>
    </row>
    <row r="9" spans="1:7" ht="21.75" customHeight="1">
      <c r="A9" s="1" t="s">
        <v>40</v>
      </c>
      <c r="B9" s="27"/>
      <c r="C9" s="27"/>
      <c r="D9" s="10" t="s">
        <v>34</v>
      </c>
      <c r="E9" s="11">
        <f>TRUNC(E8*0.08,0)</f>
        <v>0</v>
      </c>
      <c r="F9" s="19" t="s">
        <v>13</v>
      </c>
      <c r="G9" s="8" t="s">
        <v>63</v>
      </c>
    </row>
    <row r="10" spans="1:7" ht="21.75" customHeight="1">
      <c r="A10" s="1" t="s">
        <v>53</v>
      </c>
      <c r="B10" s="27"/>
      <c r="C10" s="27"/>
      <c r="D10" s="10" t="s">
        <v>11</v>
      </c>
      <c r="E10" s="11">
        <f>TRUNC(E8+E9,0)</f>
        <v>0</v>
      </c>
      <c r="F10" s="19" t="s">
        <v>63</v>
      </c>
      <c r="G10" s="8" t="s">
        <v>63</v>
      </c>
    </row>
    <row r="11" spans="1:7" ht="21.75" customHeight="1">
      <c r="A11" s="1" t="s">
        <v>61</v>
      </c>
      <c r="B11" s="27"/>
      <c r="C11" s="27" t="s">
        <v>18</v>
      </c>
      <c r="D11" s="10" t="s">
        <v>108</v>
      </c>
      <c r="E11" s="11">
        <f>공종별내역서!J26</f>
        <v>0</v>
      </c>
      <c r="F11" s="19" t="s">
        <v>63</v>
      </c>
      <c r="G11" s="8" t="s">
        <v>63</v>
      </c>
    </row>
    <row r="12" spans="1:7" ht="21.75" customHeight="1">
      <c r="A12" s="1" t="s">
        <v>54</v>
      </c>
      <c r="B12" s="27"/>
      <c r="C12" s="27"/>
      <c r="D12" s="10" t="s">
        <v>116</v>
      </c>
      <c r="E12" s="11">
        <f>TRUNC(E10*0.0375,0)</f>
        <v>0</v>
      </c>
      <c r="F12" s="19" t="s">
        <v>1</v>
      </c>
      <c r="G12" s="8" t="s">
        <v>63</v>
      </c>
    </row>
    <row r="13" spans="1:7" ht="21.75" customHeight="1">
      <c r="A13" s="1" t="s">
        <v>50</v>
      </c>
      <c r="B13" s="27"/>
      <c r="C13" s="27"/>
      <c r="D13" s="10" t="s">
        <v>107</v>
      </c>
      <c r="E13" s="11">
        <f>TRUNC(E10*0.0087,0)</f>
        <v>0</v>
      </c>
      <c r="F13" s="19" t="s">
        <v>28</v>
      </c>
      <c r="G13" s="8" t="s">
        <v>63</v>
      </c>
    </row>
    <row r="14" spans="1:7" ht="21.75" customHeight="1">
      <c r="A14" s="15"/>
      <c r="B14" s="27"/>
      <c r="C14" s="27"/>
      <c r="D14" s="16" t="s">
        <v>113</v>
      </c>
      <c r="E14" s="11"/>
      <c r="F14" s="20" t="s">
        <v>33</v>
      </c>
      <c r="G14" s="14"/>
    </row>
    <row r="15" spans="1:7" ht="21.75" customHeight="1">
      <c r="A15" s="15"/>
      <c r="B15" s="27"/>
      <c r="C15" s="27"/>
      <c r="D15" s="16" t="s">
        <v>119</v>
      </c>
      <c r="E15" s="11"/>
      <c r="F15" s="20" t="s">
        <v>118</v>
      </c>
      <c r="G15" s="14"/>
    </row>
    <row r="16" spans="1:7" ht="21.75" customHeight="1">
      <c r="A16" s="15"/>
      <c r="B16" s="27"/>
      <c r="C16" s="27"/>
      <c r="D16" s="16" t="s">
        <v>17</v>
      </c>
      <c r="E16" s="11"/>
      <c r="F16" s="20" t="s">
        <v>120</v>
      </c>
      <c r="G16" s="14"/>
    </row>
    <row r="17" spans="1:7" ht="21.75" customHeight="1">
      <c r="A17" s="1"/>
      <c r="B17" s="27"/>
      <c r="C17" s="27"/>
      <c r="D17" s="16" t="s">
        <v>2</v>
      </c>
      <c r="E17" s="11">
        <v>1486970</v>
      </c>
      <c r="F17" s="20"/>
      <c r="G17" s="8"/>
    </row>
    <row r="18" spans="1:7" ht="21.75" customHeight="1">
      <c r="A18" s="1" t="s">
        <v>37</v>
      </c>
      <c r="B18" s="27"/>
      <c r="C18" s="27"/>
      <c r="D18" s="10" t="s">
        <v>110</v>
      </c>
      <c r="E18" s="11"/>
      <c r="F18" s="19" t="s">
        <v>29</v>
      </c>
      <c r="G18" s="8" t="s">
        <v>63</v>
      </c>
    </row>
    <row r="19" spans="1:7" ht="21.75" customHeight="1">
      <c r="A19" s="1" t="s">
        <v>45</v>
      </c>
      <c r="B19" s="27"/>
      <c r="C19" s="27"/>
      <c r="D19" s="10" t="s">
        <v>11</v>
      </c>
      <c r="E19" s="11"/>
      <c r="F19" s="19" t="s">
        <v>63</v>
      </c>
      <c r="G19" s="8" t="s">
        <v>63</v>
      </c>
    </row>
    <row r="20" spans="1:7" ht="21.75" customHeight="1">
      <c r="A20" s="1" t="s">
        <v>42</v>
      </c>
      <c r="B20" s="21" t="s">
        <v>16</v>
      </c>
      <c r="C20" s="21"/>
      <c r="D20" s="22"/>
      <c r="E20" s="11"/>
      <c r="F20" s="19" t="s">
        <v>63</v>
      </c>
      <c r="G20" s="8" t="s">
        <v>63</v>
      </c>
    </row>
    <row r="21" spans="1:7" ht="21.75" customHeight="1">
      <c r="A21" s="1" t="s">
        <v>52</v>
      </c>
      <c r="B21" s="21" t="s">
        <v>114</v>
      </c>
      <c r="C21" s="21"/>
      <c r="D21" s="22"/>
      <c r="E21" s="11"/>
      <c r="F21" s="19" t="s">
        <v>84</v>
      </c>
      <c r="G21" s="8" t="s">
        <v>63</v>
      </c>
    </row>
    <row r="22" spans="1:7" ht="21.75" customHeight="1">
      <c r="A22" s="1" t="s">
        <v>48</v>
      </c>
      <c r="B22" s="21" t="s">
        <v>12</v>
      </c>
      <c r="C22" s="21"/>
      <c r="D22" s="22"/>
      <c r="E22" s="11"/>
      <c r="F22" s="19" t="s">
        <v>0</v>
      </c>
      <c r="G22" s="8" t="s">
        <v>63</v>
      </c>
    </row>
    <row r="23" spans="1:7" ht="21.75" customHeight="1">
      <c r="A23" s="1" t="s">
        <v>49</v>
      </c>
      <c r="B23" s="21" t="s">
        <v>115</v>
      </c>
      <c r="C23" s="21"/>
      <c r="D23" s="22"/>
      <c r="E23" s="11"/>
      <c r="F23" s="19" t="s">
        <v>63</v>
      </c>
      <c r="G23" s="8" t="s">
        <v>63</v>
      </c>
    </row>
    <row r="24" spans="1:7" ht="21.75" customHeight="1">
      <c r="A24" s="1" t="s">
        <v>36</v>
      </c>
      <c r="B24" s="21" t="s">
        <v>30</v>
      </c>
      <c r="C24" s="21"/>
      <c r="D24" s="22"/>
      <c r="E24" s="11"/>
      <c r="F24" s="19" t="s">
        <v>23</v>
      </c>
      <c r="G24" s="8" t="s">
        <v>63</v>
      </c>
    </row>
    <row r="25" spans="1:7" ht="21.75" customHeight="1">
      <c r="A25" s="1" t="s">
        <v>39</v>
      </c>
      <c r="B25" s="21" t="s">
        <v>117</v>
      </c>
      <c r="C25" s="21"/>
      <c r="D25" s="22"/>
      <c r="E25" s="11"/>
      <c r="F25" s="19" t="s">
        <v>63</v>
      </c>
      <c r="G25" s="8" t="s">
        <v>63</v>
      </c>
    </row>
    <row r="26" spans="1:7" ht="21.75" customHeight="1">
      <c r="A26" s="1" t="s">
        <v>59</v>
      </c>
      <c r="B26" s="21" t="s">
        <v>112</v>
      </c>
      <c r="C26" s="21"/>
      <c r="D26" s="22"/>
      <c r="E26" s="11"/>
      <c r="F26" s="8" t="s">
        <v>63</v>
      </c>
      <c r="G26" s="8"/>
    </row>
  </sheetData>
  <mergeCells count="15">
    <mergeCell ref="B26:D26"/>
    <mergeCell ref="B20:D20"/>
    <mergeCell ref="B21:D21"/>
    <mergeCell ref="B22:D22"/>
    <mergeCell ref="B23:D23"/>
    <mergeCell ref="B24:D24"/>
    <mergeCell ref="B25:D25"/>
    <mergeCell ref="B1:G1"/>
    <mergeCell ref="B2:E2"/>
    <mergeCell ref="F2:G2"/>
    <mergeCell ref="B3:D3"/>
    <mergeCell ref="B4:B19"/>
    <mergeCell ref="C4:C7"/>
    <mergeCell ref="C8:C10"/>
    <mergeCell ref="C11:C19"/>
  </mergeCells>
  <printOptions/>
  <pageMargins left="0.7869444489479065" right="0.1966666728258133" top="0.39347222447395325" bottom="0.39347222447395325" header="0" footer="0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6"/>
  <sheetViews>
    <sheetView defaultGridColor="0" zoomScaleSheetLayoutView="75" colorId="22" workbookViewId="0" topLeftCell="A1">
      <selection activeCell="A25" sqref="A25"/>
    </sheetView>
  </sheetViews>
  <sheetFormatPr defaultColWidth="9.00390625" defaultRowHeight="16.5"/>
  <cols>
    <col min="1" max="1" width="32.75390625" style="0" customWidth="1"/>
    <col min="2" max="2" width="30.625" style="0" customWidth="1"/>
    <col min="3" max="3" width="4.625" style="0" customWidth="1"/>
    <col min="4" max="4" width="8.625" style="0" customWidth="1"/>
    <col min="5" max="12" width="13.625" style="0" customWidth="1"/>
    <col min="13" max="13" width="12.625" style="0" customWidth="1"/>
    <col min="14" max="43" width="2.625" style="0" hidden="1" customWidth="1"/>
    <col min="44" max="44" width="10.625" style="0" hidden="1" customWidth="1"/>
    <col min="45" max="46" width="1.625" style="0" hidden="1" customWidth="1"/>
    <col min="47" max="47" width="24.625" style="0" hidden="1" customWidth="1"/>
    <col min="48" max="48" width="10.625" style="0" hidden="1" customWidth="1"/>
  </cols>
  <sheetData>
    <row r="1" spans="1:13" ht="30" customHeight="1">
      <c r="A1" s="28" t="str">
        <f>원가계산서!B2</f>
        <v>공사명 : 구미우체국 화물용승강기 보수공사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48" ht="30" customHeight="1">
      <c r="A2" s="29" t="s">
        <v>19</v>
      </c>
      <c r="B2" s="29" t="s">
        <v>15</v>
      </c>
      <c r="C2" s="29" t="s">
        <v>47</v>
      </c>
      <c r="D2" s="29" t="s">
        <v>57</v>
      </c>
      <c r="E2" s="29" t="s">
        <v>99</v>
      </c>
      <c r="F2" s="29"/>
      <c r="G2" s="29" t="s">
        <v>69</v>
      </c>
      <c r="H2" s="29"/>
      <c r="I2" s="29" t="s">
        <v>27</v>
      </c>
      <c r="J2" s="29"/>
      <c r="K2" s="29" t="s">
        <v>26</v>
      </c>
      <c r="L2" s="29"/>
      <c r="M2" s="29" t="s">
        <v>94</v>
      </c>
      <c r="N2" s="28" t="s">
        <v>93</v>
      </c>
      <c r="O2" s="28" t="s">
        <v>43</v>
      </c>
      <c r="P2" s="28" t="s">
        <v>44</v>
      </c>
      <c r="Q2" s="28" t="s">
        <v>70</v>
      </c>
      <c r="R2" s="28" t="s">
        <v>65</v>
      </c>
      <c r="S2" s="28" t="s">
        <v>55</v>
      </c>
      <c r="T2" s="28" t="s">
        <v>41</v>
      </c>
      <c r="U2" s="28" t="s">
        <v>101</v>
      </c>
      <c r="V2" s="28" t="s">
        <v>103</v>
      </c>
      <c r="W2" s="28" t="s">
        <v>56</v>
      </c>
      <c r="X2" s="28" t="s">
        <v>82</v>
      </c>
      <c r="Y2" s="28" t="s">
        <v>81</v>
      </c>
      <c r="Z2" s="28" t="s">
        <v>92</v>
      </c>
      <c r="AA2" s="28" t="s">
        <v>96</v>
      </c>
      <c r="AB2" s="28" t="s">
        <v>72</v>
      </c>
      <c r="AC2" s="28" t="s">
        <v>90</v>
      </c>
      <c r="AD2" s="28" t="s">
        <v>100</v>
      </c>
      <c r="AE2" s="28" t="s">
        <v>95</v>
      </c>
      <c r="AF2" s="28" t="s">
        <v>102</v>
      </c>
      <c r="AG2" s="28" t="s">
        <v>91</v>
      </c>
      <c r="AH2" s="28" t="s">
        <v>80</v>
      </c>
      <c r="AI2" s="28" t="s">
        <v>98</v>
      </c>
      <c r="AJ2" s="28" t="s">
        <v>83</v>
      </c>
      <c r="AK2" s="28" t="s">
        <v>97</v>
      </c>
      <c r="AL2" s="28" t="s">
        <v>77</v>
      </c>
      <c r="AM2" s="28" t="s">
        <v>105</v>
      </c>
      <c r="AN2" s="28" t="s">
        <v>79</v>
      </c>
      <c r="AO2" s="28" t="s">
        <v>104</v>
      </c>
      <c r="AP2" s="28" t="s">
        <v>86</v>
      </c>
      <c r="AQ2" s="28" t="s">
        <v>89</v>
      </c>
      <c r="AR2" s="28" t="s">
        <v>75</v>
      </c>
      <c r="AS2" s="28" t="s">
        <v>78</v>
      </c>
      <c r="AT2" s="28" t="s">
        <v>88</v>
      </c>
      <c r="AU2" s="28" t="s">
        <v>71</v>
      </c>
      <c r="AV2" s="28" t="s">
        <v>76</v>
      </c>
    </row>
    <row r="3" spans="1:48" ht="30" customHeight="1">
      <c r="A3" s="29"/>
      <c r="B3" s="29"/>
      <c r="C3" s="29"/>
      <c r="D3" s="29"/>
      <c r="E3" s="4" t="s">
        <v>87</v>
      </c>
      <c r="F3" s="4" t="s">
        <v>106</v>
      </c>
      <c r="G3" s="4" t="s">
        <v>87</v>
      </c>
      <c r="H3" s="4" t="s">
        <v>106</v>
      </c>
      <c r="I3" s="4" t="s">
        <v>87</v>
      </c>
      <c r="J3" s="4" t="s">
        <v>106</v>
      </c>
      <c r="K3" s="4" t="s">
        <v>87</v>
      </c>
      <c r="L3" s="4" t="s">
        <v>106</v>
      </c>
      <c r="M3" s="29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</row>
    <row r="4" spans="1:48" ht="30" customHeight="1">
      <c r="A4" s="12" t="s">
        <v>35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"/>
      <c r="O4" s="3"/>
      <c r="P4" s="3"/>
      <c r="Q4" s="2" t="s">
        <v>73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30" customHeight="1">
      <c r="A5" s="12" t="s">
        <v>68</v>
      </c>
      <c r="B5" s="12"/>
      <c r="C5" s="13"/>
      <c r="D5" s="13">
        <v>1</v>
      </c>
      <c r="E5" s="7"/>
      <c r="F5" s="7"/>
      <c r="G5" s="7"/>
      <c r="H5" s="7"/>
      <c r="I5" s="7"/>
      <c r="J5" s="7"/>
      <c r="K5" s="7"/>
      <c r="L5" s="7"/>
      <c r="M5" s="5"/>
      <c r="N5" s="2" t="s">
        <v>4</v>
      </c>
      <c r="O5" s="2" t="s">
        <v>63</v>
      </c>
      <c r="P5" s="2" t="s">
        <v>63</v>
      </c>
      <c r="Q5" s="2" t="s">
        <v>73</v>
      </c>
      <c r="R5" s="2" t="s">
        <v>62</v>
      </c>
      <c r="S5" s="2" t="s">
        <v>62</v>
      </c>
      <c r="T5" s="2" t="s">
        <v>58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2" t="s">
        <v>63</v>
      </c>
      <c r="AS5" s="2" t="s">
        <v>63</v>
      </c>
      <c r="AT5" s="3"/>
      <c r="AU5" s="2" t="s">
        <v>8</v>
      </c>
      <c r="AV5" s="3">
        <v>6</v>
      </c>
    </row>
    <row r="6" spans="1:48" ht="30" customHeight="1" hidden="1">
      <c r="A6" s="12"/>
      <c r="B6" s="17"/>
      <c r="C6" s="13"/>
      <c r="D6" s="13"/>
      <c r="E6" s="7"/>
      <c r="F6" s="7"/>
      <c r="G6" s="7"/>
      <c r="H6" s="7"/>
      <c r="I6" s="7"/>
      <c r="J6" s="7"/>
      <c r="K6" s="7"/>
      <c r="L6" s="7"/>
      <c r="M6" s="5"/>
      <c r="N6" s="2"/>
      <c r="O6" s="2"/>
      <c r="P6" s="2"/>
      <c r="Q6" s="2"/>
      <c r="R6" s="2"/>
      <c r="S6" s="2"/>
      <c r="T6" s="2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"/>
      <c r="AS6" s="2"/>
      <c r="AT6" s="3"/>
      <c r="AU6" s="2"/>
      <c r="AV6" s="3"/>
    </row>
    <row r="7" spans="1:48" ht="30" customHeight="1" hidden="1">
      <c r="A7" s="12"/>
      <c r="B7" s="12"/>
      <c r="C7" s="13"/>
      <c r="D7" s="13"/>
      <c r="E7" s="7"/>
      <c r="F7" s="7"/>
      <c r="G7" s="7"/>
      <c r="H7" s="7"/>
      <c r="I7" s="7"/>
      <c r="J7" s="7"/>
      <c r="K7" s="7"/>
      <c r="L7" s="7"/>
      <c r="M7" s="5"/>
      <c r="N7" s="2"/>
      <c r="O7" s="2"/>
      <c r="P7" s="2"/>
      <c r="Q7" s="2"/>
      <c r="R7" s="2"/>
      <c r="S7" s="2"/>
      <c r="T7" s="2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2"/>
      <c r="AS7" s="2"/>
      <c r="AT7" s="3"/>
      <c r="AU7" s="2"/>
      <c r="AV7" s="3"/>
    </row>
    <row r="8" spans="1:48" ht="30" customHeight="1" hidden="1">
      <c r="A8" s="12"/>
      <c r="B8" s="12"/>
      <c r="C8" s="13"/>
      <c r="D8" s="13"/>
      <c r="E8" s="7"/>
      <c r="F8" s="7"/>
      <c r="G8" s="7"/>
      <c r="H8" s="7"/>
      <c r="I8" s="7"/>
      <c r="J8" s="7"/>
      <c r="K8" s="7"/>
      <c r="L8" s="7"/>
      <c r="M8" s="5"/>
      <c r="N8" s="2" t="s">
        <v>3</v>
      </c>
      <c r="O8" s="2" t="s">
        <v>63</v>
      </c>
      <c r="P8" s="2" t="s">
        <v>63</v>
      </c>
      <c r="Q8" s="2" t="s">
        <v>73</v>
      </c>
      <c r="R8" s="2" t="s">
        <v>62</v>
      </c>
      <c r="S8" s="2" t="s">
        <v>62</v>
      </c>
      <c r="T8" s="2" t="s">
        <v>58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2" t="s">
        <v>63</v>
      </c>
      <c r="AS8" s="2" t="s">
        <v>63</v>
      </c>
      <c r="AT8" s="3"/>
      <c r="AU8" s="2" t="s">
        <v>7</v>
      </c>
      <c r="AV8" s="3">
        <v>8</v>
      </c>
    </row>
    <row r="9" spans="1:48" ht="30" customHeight="1" hidden="1">
      <c r="A9" s="18"/>
      <c r="B9" s="12"/>
      <c r="C9" s="13"/>
      <c r="D9" s="13"/>
      <c r="E9" s="7"/>
      <c r="F9" s="7"/>
      <c r="G9" s="7"/>
      <c r="H9" s="7"/>
      <c r="I9" s="7"/>
      <c r="J9" s="7"/>
      <c r="K9" s="7"/>
      <c r="L9" s="7"/>
      <c r="M9" s="5"/>
      <c r="N9" s="2"/>
      <c r="O9" s="2"/>
      <c r="P9" s="2"/>
      <c r="Q9" s="2"/>
      <c r="R9" s="2"/>
      <c r="S9" s="2"/>
      <c r="T9" s="2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2"/>
      <c r="AS9" s="2"/>
      <c r="AT9" s="3"/>
      <c r="AU9" s="2"/>
      <c r="AV9" s="3"/>
    </row>
    <row r="10" spans="1:48" ht="30" customHeight="1" hidden="1">
      <c r="A10" s="18"/>
      <c r="B10" s="12"/>
      <c r="C10" s="13"/>
      <c r="D10" s="13"/>
      <c r="E10" s="7"/>
      <c r="F10" s="7"/>
      <c r="G10" s="7"/>
      <c r="H10" s="7"/>
      <c r="I10" s="7"/>
      <c r="J10" s="7"/>
      <c r="K10" s="7"/>
      <c r="L10" s="7"/>
      <c r="M10" s="5"/>
      <c r="N10" s="2"/>
      <c r="O10" s="2"/>
      <c r="P10" s="2"/>
      <c r="Q10" s="2"/>
      <c r="R10" s="2"/>
      <c r="S10" s="2"/>
      <c r="T10" s="2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2"/>
      <c r="AS10" s="2"/>
      <c r="AT10" s="3"/>
      <c r="AU10" s="2"/>
      <c r="AV10" s="3"/>
    </row>
    <row r="11" spans="1:48" ht="30" customHeight="1" hidden="1">
      <c r="A11" s="18"/>
      <c r="B11" s="12"/>
      <c r="C11" s="13"/>
      <c r="D11" s="13"/>
      <c r="E11" s="7"/>
      <c r="F11" s="7"/>
      <c r="G11" s="7"/>
      <c r="H11" s="7"/>
      <c r="I11" s="7"/>
      <c r="J11" s="7"/>
      <c r="K11" s="7"/>
      <c r="L11" s="7"/>
      <c r="M11" s="5"/>
      <c r="N11" s="2"/>
      <c r="O11" s="2"/>
      <c r="P11" s="2"/>
      <c r="Q11" s="2"/>
      <c r="R11" s="2"/>
      <c r="S11" s="2"/>
      <c r="T11" s="2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2"/>
      <c r="AS11" s="2"/>
      <c r="AT11" s="3"/>
      <c r="AU11" s="2"/>
      <c r="AV11" s="3"/>
    </row>
    <row r="12" spans="1:48" ht="30" customHeight="1" hidden="1">
      <c r="A12" s="18"/>
      <c r="B12" s="12"/>
      <c r="C12" s="13"/>
      <c r="D12" s="13"/>
      <c r="E12" s="7"/>
      <c r="F12" s="7"/>
      <c r="G12" s="7"/>
      <c r="H12" s="7"/>
      <c r="I12" s="7"/>
      <c r="J12" s="7"/>
      <c r="K12" s="7"/>
      <c r="L12" s="7"/>
      <c r="M12" s="5"/>
      <c r="N12" s="2"/>
      <c r="O12" s="2"/>
      <c r="P12" s="2"/>
      <c r="Q12" s="2"/>
      <c r="R12" s="2"/>
      <c r="S12" s="2"/>
      <c r="T12" s="2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2"/>
      <c r="AS12" s="2"/>
      <c r="AT12" s="3"/>
      <c r="AU12" s="2"/>
      <c r="AV12" s="3"/>
    </row>
    <row r="13" spans="1:48" ht="30" customHeight="1" hidden="1">
      <c r="A13" s="18"/>
      <c r="B13" s="12"/>
      <c r="C13" s="13"/>
      <c r="D13" s="13"/>
      <c r="E13" s="7"/>
      <c r="F13" s="7"/>
      <c r="G13" s="7"/>
      <c r="H13" s="7"/>
      <c r="I13" s="7"/>
      <c r="J13" s="7"/>
      <c r="K13" s="7"/>
      <c r="L13" s="7"/>
      <c r="M13" s="5"/>
      <c r="N13" s="2"/>
      <c r="O13" s="2"/>
      <c r="P13" s="2"/>
      <c r="Q13" s="2"/>
      <c r="R13" s="2"/>
      <c r="S13" s="2"/>
      <c r="T13" s="2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2"/>
      <c r="AS13" s="2"/>
      <c r="AT13" s="3"/>
      <c r="AU13" s="2"/>
      <c r="AV13" s="3"/>
    </row>
    <row r="14" spans="1:48" ht="30" customHeight="1" hidden="1">
      <c r="A14" s="18"/>
      <c r="B14" s="12"/>
      <c r="C14" s="13"/>
      <c r="D14" s="13"/>
      <c r="E14" s="7"/>
      <c r="F14" s="7"/>
      <c r="G14" s="7"/>
      <c r="H14" s="7"/>
      <c r="I14" s="7"/>
      <c r="J14" s="7"/>
      <c r="K14" s="7"/>
      <c r="L14" s="7"/>
      <c r="M14" s="5"/>
      <c r="N14" s="2"/>
      <c r="O14" s="2"/>
      <c r="P14" s="2"/>
      <c r="Q14" s="2"/>
      <c r="R14" s="2"/>
      <c r="S14" s="2"/>
      <c r="T14" s="2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2"/>
      <c r="AS14" s="2"/>
      <c r="AT14" s="3"/>
      <c r="AU14" s="2"/>
      <c r="AV14" s="3"/>
    </row>
    <row r="15" spans="1:48" ht="30" customHeight="1" hidden="1">
      <c r="A15" s="18"/>
      <c r="B15" s="12"/>
      <c r="C15" s="13"/>
      <c r="D15" s="13"/>
      <c r="E15" s="7"/>
      <c r="F15" s="7"/>
      <c r="G15" s="7"/>
      <c r="H15" s="7"/>
      <c r="I15" s="7"/>
      <c r="J15" s="7"/>
      <c r="K15" s="7"/>
      <c r="L15" s="7"/>
      <c r="M15" s="5"/>
      <c r="N15" s="2"/>
      <c r="O15" s="2"/>
      <c r="P15" s="2"/>
      <c r="Q15" s="2"/>
      <c r="R15" s="2"/>
      <c r="S15" s="2"/>
      <c r="T15" s="2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2"/>
      <c r="AS15" s="2"/>
      <c r="AT15" s="3"/>
      <c r="AU15" s="2"/>
      <c r="AV15" s="3"/>
    </row>
    <row r="16" spans="1:48" ht="30" customHeight="1" hidden="1">
      <c r="A16" s="12"/>
      <c r="B16" s="12"/>
      <c r="C16" s="13"/>
      <c r="D16" s="13"/>
      <c r="E16" s="7"/>
      <c r="F16" s="7"/>
      <c r="G16" s="7"/>
      <c r="H16" s="7"/>
      <c r="I16" s="7"/>
      <c r="J16" s="7"/>
      <c r="K16" s="7"/>
      <c r="L16" s="7"/>
      <c r="M16" s="5"/>
      <c r="N16" s="2" t="s">
        <v>5</v>
      </c>
      <c r="O16" s="2" t="s">
        <v>63</v>
      </c>
      <c r="P16" s="2" t="s">
        <v>63</v>
      </c>
      <c r="Q16" s="2" t="s">
        <v>73</v>
      </c>
      <c r="R16" s="2" t="s">
        <v>62</v>
      </c>
      <c r="S16" s="2" t="s">
        <v>62</v>
      </c>
      <c r="T16" s="2" t="s">
        <v>58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2" t="s">
        <v>63</v>
      </c>
      <c r="AS16" s="2" t="s">
        <v>63</v>
      </c>
      <c r="AT16" s="3"/>
      <c r="AU16" s="2" t="s">
        <v>6</v>
      </c>
      <c r="AV16" s="3">
        <v>9</v>
      </c>
    </row>
    <row r="17" spans="1:48" ht="30" customHeight="1" hidden="1">
      <c r="A17" s="12"/>
      <c r="B17" s="12"/>
      <c r="C17" s="13"/>
      <c r="D17" s="13"/>
      <c r="E17" s="7"/>
      <c r="F17" s="7"/>
      <c r="G17" s="7"/>
      <c r="H17" s="7"/>
      <c r="I17" s="7"/>
      <c r="J17" s="7"/>
      <c r="K17" s="7"/>
      <c r="L17" s="7"/>
      <c r="M17" s="5"/>
      <c r="N17" s="2"/>
      <c r="O17" s="2"/>
      <c r="P17" s="2"/>
      <c r="Q17" s="2"/>
      <c r="R17" s="2"/>
      <c r="S17" s="2"/>
      <c r="T17" s="2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2"/>
      <c r="AS17" s="2"/>
      <c r="AT17" s="3"/>
      <c r="AU17" s="2"/>
      <c r="AV17" s="3"/>
    </row>
    <row r="18" spans="1:48" ht="30" customHeight="1" hidden="1">
      <c r="A18" s="12"/>
      <c r="B18" s="12"/>
      <c r="C18" s="13"/>
      <c r="D18" s="13"/>
      <c r="E18" s="7"/>
      <c r="F18" s="7"/>
      <c r="G18" s="7"/>
      <c r="H18" s="7"/>
      <c r="I18" s="7"/>
      <c r="J18" s="7"/>
      <c r="K18" s="7"/>
      <c r="L18" s="7"/>
      <c r="M18" s="5"/>
      <c r="N18" s="2"/>
      <c r="O18" s="2"/>
      <c r="P18" s="2"/>
      <c r="Q18" s="2"/>
      <c r="R18" s="2"/>
      <c r="S18" s="2"/>
      <c r="T18" s="2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2"/>
      <c r="AS18" s="2"/>
      <c r="AT18" s="3"/>
      <c r="AU18" s="2"/>
      <c r="AV18" s="3"/>
    </row>
    <row r="19" spans="1:48" ht="30" customHeight="1" hidden="1">
      <c r="A19" s="12"/>
      <c r="B19" s="12"/>
      <c r="C19" s="13"/>
      <c r="D19" s="13"/>
      <c r="E19" s="7"/>
      <c r="F19" s="7"/>
      <c r="G19" s="7"/>
      <c r="H19" s="7"/>
      <c r="I19" s="7"/>
      <c r="J19" s="7"/>
      <c r="K19" s="7"/>
      <c r="L19" s="7"/>
      <c r="M19" s="5"/>
      <c r="N19" s="2"/>
      <c r="O19" s="2"/>
      <c r="P19" s="2"/>
      <c r="Q19" s="2"/>
      <c r="R19" s="2"/>
      <c r="S19" s="2"/>
      <c r="T19" s="2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2"/>
      <c r="AS19" s="2"/>
      <c r="AT19" s="3"/>
      <c r="AU19" s="2"/>
      <c r="AV19" s="3"/>
    </row>
    <row r="20" spans="1:48" ht="30" customHeight="1" hidden="1">
      <c r="A20" s="12"/>
      <c r="B20" s="12"/>
      <c r="C20" s="13"/>
      <c r="D20" s="13"/>
      <c r="E20" s="7"/>
      <c r="F20" s="7"/>
      <c r="G20" s="7"/>
      <c r="H20" s="7"/>
      <c r="I20" s="7"/>
      <c r="J20" s="7"/>
      <c r="K20" s="7"/>
      <c r="L20" s="7"/>
      <c r="M20" s="5"/>
      <c r="N20" s="2"/>
      <c r="O20" s="2"/>
      <c r="P20" s="2"/>
      <c r="Q20" s="2"/>
      <c r="R20" s="2"/>
      <c r="S20" s="2"/>
      <c r="T20" s="2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2"/>
      <c r="AS20" s="2"/>
      <c r="AT20" s="3"/>
      <c r="AU20" s="2"/>
      <c r="AV20" s="3"/>
    </row>
    <row r="21" spans="1:48" ht="30" customHeight="1" hidden="1">
      <c r="A21" s="17"/>
      <c r="B21" s="17"/>
      <c r="C21" s="13"/>
      <c r="D21" s="13"/>
      <c r="E21" s="7"/>
      <c r="F21" s="7"/>
      <c r="G21" s="7"/>
      <c r="H21" s="7"/>
      <c r="I21" s="7"/>
      <c r="J21" s="7"/>
      <c r="K21" s="7"/>
      <c r="L21" s="7"/>
      <c r="M21" s="13"/>
      <c r="N21" s="2"/>
      <c r="O21" s="2"/>
      <c r="P21" s="2"/>
      <c r="Q21" s="2"/>
      <c r="R21" s="2"/>
      <c r="S21" s="2"/>
      <c r="T21" s="2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2"/>
      <c r="AS21" s="2"/>
      <c r="AT21" s="3"/>
      <c r="AU21" s="2"/>
      <c r="AV21" s="3"/>
    </row>
    <row r="22" spans="1:48" ht="30" customHeight="1" hidden="1">
      <c r="A22" s="12"/>
      <c r="B22" s="12"/>
      <c r="C22" s="13"/>
      <c r="D22" s="13"/>
      <c r="E22" s="7"/>
      <c r="F22" s="7"/>
      <c r="G22" s="7"/>
      <c r="H22" s="7"/>
      <c r="I22" s="7"/>
      <c r="J22" s="7"/>
      <c r="K22" s="7"/>
      <c r="L22" s="7"/>
      <c r="M22" s="13"/>
      <c r="N22" s="2"/>
      <c r="O22" s="2"/>
      <c r="P22" s="2"/>
      <c r="Q22" s="2"/>
      <c r="R22" s="2"/>
      <c r="S22" s="2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2"/>
      <c r="AS22" s="2"/>
      <c r="AT22" s="3"/>
      <c r="AU22" s="2"/>
      <c r="AV22" s="3"/>
    </row>
    <row r="23" spans="1:48" ht="30" customHeight="1" hidden="1">
      <c r="A23" s="12"/>
      <c r="B23" s="12"/>
      <c r="C23" s="13"/>
      <c r="D23" s="13"/>
      <c r="E23" s="7"/>
      <c r="F23" s="7"/>
      <c r="G23" s="7"/>
      <c r="H23" s="7"/>
      <c r="I23" s="7"/>
      <c r="J23" s="7"/>
      <c r="K23" s="7"/>
      <c r="L23" s="7"/>
      <c r="M23" s="13"/>
      <c r="N23" s="2"/>
      <c r="O23" s="2"/>
      <c r="P23" s="2"/>
      <c r="Q23" s="2"/>
      <c r="R23" s="2"/>
      <c r="S23" s="2"/>
      <c r="T23" s="2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2"/>
      <c r="AS23" s="2"/>
      <c r="AT23" s="3"/>
      <c r="AU23" s="2"/>
      <c r="AV23" s="3"/>
    </row>
    <row r="24" spans="1:48" ht="30" customHeight="1">
      <c r="A24" s="12" t="s">
        <v>85</v>
      </c>
      <c r="B24" s="12"/>
      <c r="C24" s="13"/>
      <c r="D24" s="13">
        <v>1</v>
      </c>
      <c r="E24" s="7"/>
      <c r="F24" s="7"/>
      <c r="G24" s="7"/>
      <c r="H24" s="7"/>
      <c r="I24" s="7"/>
      <c r="J24" s="7"/>
      <c r="K24" s="7"/>
      <c r="L24" s="7"/>
      <c r="M24" s="13"/>
      <c r="N24" s="2"/>
      <c r="O24" s="2"/>
      <c r="P24" s="2"/>
      <c r="Q24" s="2"/>
      <c r="R24" s="2"/>
      <c r="S24" s="2"/>
      <c r="T24" s="2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2"/>
      <c r="AS24" s="2"/>
      <c r="AT24" s="3"/>
      <c r="AU24" s="2"/>
      <c r="AV24" s="3"/>
    </row>
    <row r="25" spans="1:48" ht="30" customHeight="1">
      <c r="A25" s="12" t="s">
        <v>74</v>
      </c>
      <c r="B25" s="12"/>
      <c r="C25" s="13"/>
      <c r="D25" s="13">
        <v>1</v>
      </c>
      <c r="E25" s="7"/>
      <c r="F25" s="7">
        <f>TRUNC(E25*D25,0)</f>
        <v>0</v>
      </c>
      <c r="G25" s="7"/>
      <c r="H25" s="7">
        <f>TRUNC(G25*D25,0)</f>
        <v>0</v>
      </c>
      <c r="I25" s="7"/>
      <c r="J25" s="7"/>
      <c r="K25" s="7">
        <f>TRUNC(E25+G25+I25,0)</f>
        <v>0</v>
      </c>
      <c r="L25" s="7">
        <f>TRUNC(F25+H25+J25,0)</f>
        <v>0</v>
      </c>
      <c r="M25" s="13"/>
      <c r="N25" s="2"/>
      <c r="O25" s="2"/>
      <c r="P25" s="2"/>
      <c r="Q25" s="2"/>
      <c r="R25" s="2"/>
      <c r="S25" s="2"/>
      <c r="T25" s="2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2"/>
      <c r="AS25" s="2"/>
      <c r="AT25" s="3"/>
      <c r="AU25" s="2"/>
      <c r="AV25" s="3"/>
    </row>
    <row r="26" spans="1:48" ht="30" customHeight="1">
      <c r="A26" s="12" t="s">
        <v>38</v>
      </c>
      <c r="B26" s="12"/>
      <c r="C26" s="13"/>
      <c r="D26" s="13"/>
      <c r="E26" s="7"/>
      <c r="F26" s="7">
        <f>SUM(F5:F25)</f>
        <v>0</v>
      </c>
      <c r="G26" s="7"/>
      <c r="H26" s="7">
        <f>SUM(H5:H25)</f>
        <v>0</v>
      </c>
      <c r="I26" s="7"/>
      <c r="J26" s="7">
        <f>SUM(J5:J25)</f>
        <v>0</v>
      </c>
      <c r="K26" s="7"/>
      <c r="L26" s="7">
        <f>SUM(L5:L25)</f>
        <v>0</v>
      </c>
      <c r="M26" s="5"/>
      <c r="N26" s="2"/>
      <c r="O26" s="2"/>
      <c r="P26" s="2"/>
      <c r="Q26" s="2"/>
      <c r="R26" s="2"/>
      <c r="S26" s="2"/>
      <c r="T26" s="2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2"/>
      <c r="AS26" s="2"/>
      <c r="AT26" s="3"/>
      <c r="AU26" s="2"/>
      <c r="AV26" s="3"/>
    </row>
  </sheetData>
  <mergeCells count="45">
    <mergeCell ref="AT2:AT3"/>
    <mergeCell ref="AU2:AU3"/>
    <mergeCell ref="AV2:AV3"/>
    <mergeCell ref="AM2:AM3"/>
    <mergeCell ref="AN2:AN3"/>
    <mergeCell ref="AO2:AO3"/>
    <mergeCell ref="AP2:AP3"/>
    <mergeCell ref="AR2:AR3"/>
    <mergeCell ref="AS2:AS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M2:M3"/>
    <mergeCell ref="N2:N3"/>
    <mergeCell ref="O2:O3"/>
    <mergeCell ref="P2:P3"/>
    <mergeCell ref="Q2:Q3"/>
    <mergeCell ref="R2:R3"/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</mergeCells>
  <printOptions/>
  <pageMargins left="0.7869444489479065" right="0.1966666728258133" top="0.39347222447395325" bottom="0.39347222447395325" header="0" footer="0"/>
  <pageSetup fitToHeight="0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