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김태일\김태일\2. 공사용역현황\3. 공사현황\14. 신흥3동 2525번지(기계식주차장)\0. 진행\발주내역\단가업데이트\공고문\제출\"/>
    </mc:Choice>
  </mc:AlternateContent>
  <bookViews>
    <workbookView xWindow="240" yWindow="45" windowWidth="24735" windowHeight="13635"/>
  </bookViews>
  <sheets>
    <sheet name="공종별집계표" sheetId="9" r:id="rId1"/>
    <sheet name="공종별내역서" sheetId="8" r:id="rId2"/>
    <sheet name=" 공사설정 " sheetId="2" state="hidden" r:id="rId3"/>
    <sheet name="Sheet1" sheetId="1" r:id="rId4"/>
  </sheets>
  <definedNames>
    <definedName name="_xlnm.Print_Area" localSheetId="1">공종별내역서!$A$1:$M$211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62913"/>
</workbook>
</file>

<file path=xl/calcChain.xml><?xml version="1.0" encoding="utf-8"?>
<calcChain xmlns="http://schemas.openxmlformats.org/spreadsheetml/2006/main">
  <c r="F187" i="8" l="1"/>
  <c r="H187" i="8"/>
  <c r="J187" i="8"/>
  <c r="K187" i="8"/>
  <c r="L187" i="8" l="1"/>
  <c r="H211" i="8"/>
  <c r="J33" i="8"/>
  <c r="H33" i="8"/>
  <c r="F33" i="8"/>
  <c r="H32" i="8"/>
  <c r="F32" i="8"/>
  <c r="J31" i="8"/>
  <c r="H31" i="8"/>
  <c r="F31" i="8"/>
  <c r="J8" i="8"/>
  <c r="F8" i="8"/>
  <c r="J7" i="8"/>
  <c r="H7" i="8"/>
  <c r="F7" i="8"/>
  <c r="J6" i="8"/>
  <c r="H6" i="8"/>
  <c r="J5" i="8"/>
  <c r="F5" i="8"/>
  <c r="J211" i="8"/>
  <c r="J32" i="8"/>
  <c r="H8" i="8"/>
  <c r="F6" i="8"/>
  <c r="K33" i="8" l="1"/>
  <c r="J85" i="8"/>
  <c r="H85" i="8"/>
  <c r="L33" i="8"/>
  <c r="J55" i="8"/>
  <c r="I7" i="9" s="1"/>
  <c r="J7" i="9" s="1"/>
  <c r="L32" i="8"/>
  <c r="H55" i="8"/>
  <c r="G7" i="9" s="1"/>
  <c r="H7" i="9" s="1"/>
  <c r="K32" i="8"/>
  <c r="L31" i="8"/>
  <c r="F55" i="8"/>
  <c r="E7" i="9" s="1"/>
  <c r="F7" i="9" s="1"/>
  <c r="K31" i="8"/>
  <c r="L8" i="8"/>
  <c r="K8" i="8"/>
  <c r="J29" i="8"/>
  <c r="I6" i="9" s="1"/>
  <c r="J6" i="9" s="1"/>
  <c r="L7" i="8"/>
  <c r="K7" i="8"/>
  <c r="K6" i="8"/>
  <c r="L6" i="8"/>
  <c r="K5" i="8"/>
  <c r="H5" i="8"/>
  <c r="H29" i="8" s="1"/>
  <c r="G6" i="9" s="1"/>
  <c r="H6" i="9" s="1"/>
  <c r="F29" i="8"/>
  <c r="E6" i="9" s="1"/>
  <c r="F6" i="9" s="1"/>
  <c r="J138" i="8"/>
  <c r="H138" i="8"/>
  <c r="J135" i="8"/>
  <c r="H135" i="8"/>
  <c r="H140" i="8"/>
  <c r="J139" i="8"/>
  <c r="H139" i="8"/>
  <c r="J109" i="8"/>
  <c r="H109" i="8"/>
  <c r="H110" i="8" l="1"/>
  <c r="H133" i="8" s="1"/>
  <c r="G10" i="9" s="1"/>
  <c r="H10" i="9" s="1"/>
  <c r="L211" i="8"/>
  <c r="F211" i="8"/>
  <c r="L7" i="9"/>
  <c r="L55" i="8"/>
  <c r="K7" i="9"/>
  <c r="L6" i="9"/>
  <c r="L5" i="8"/>
  <c r="L29" i="8" s="1"/>
  <c r="K6" i="9"/>
  <c r="J137" i="8"/>
  <c r="H161" i="8"/>
  <c r="J162" i="8"/>
  <c r="J140" i="8"/>
  <c r="H83" i="8" l="1"/>
  <c r="H57" i="8"/>
  <c r="J57" i="8"/>
  <c r="J84" i="8"/>
  <c r="J110" i="8"/>
  <c r="J133" i="8" s="1"/>
  <c r="I10" i="9" s="1"/>
  <c r="J10" i="9" s="1"/>
  <c r="J60" i="8"/>
  <c r="J86" i="8"/>
  <c r="H162" i="8"/>
  <c r="H185" i="8" s="1"/>
  <c r="G12" i="9" s="1"/>
  <c r="H12" i="9" s="1"/>
  <c r="H84" i="8"/>
  <c r="T13" i="9"/>
  <c r="H136" i="8"/>
  <c r="J136" i="8"/>
  <c r="J159" i="8" s="1"/>
  <c r="I11" i="9" s="1"/>
  <c r="J11" i="9" s="1"/>
  <c r="H137" i="8"/>
  <c r="J61" i="8"/>
  <c r="J58" i="8"/>
  <c r="J161" i="8"/>
  <c r="J185" i="8" s="1"/>
  <c r="I12" i="9" s="1"/>
  <c r="J12" i="9" s="1"/>
  <c r="H59" i="8"/>
  <c r="F85" i="8" l="1"/>
  <c r="L85" i="8" s="1"/>
  <c r="K85" i="8"/>
  <c r="H60" i="8"/>
  <c r="H86" i="8"/>
  <c r="H107" i="8" s="1"/>
  <c r="G9" i="9" s="1"/>
  <c r="H9" i="9" s="1"/>
  <c r="H159" i="8"/>
  <c r="G11" i="9" s="1"/>
  <c r="H11" i="9" s="1"/>
  <c r="F139" i="8" l="1"/>
  <c r="L139" i="8" s="1"/>
  <c r="K139" i="8"/>
  <c r="K109" i="8"/>
  <c r="F109" i="8"/>
  <c r="F140" i="8"/>
  <c r="L140" i="8" s="1"/>
  <c r="K140" i="8"/>
  <c r="J59" i="8"/>
  <c r="J81" i="8" s="1"/>
  <c r="I8" i="9" s="1"/>
  <c r="J8" i="9" s="1"/>
  <c r="L109" i="8" l="1"/>
  <c r="H58" i="8"/>
  <c r="F138" i="8" l="1"/>
  <c r="L138" i="8" s="1"/>
  <c r="K138" i="8"/>
  <c r="H61" i="8"/>
  <c r="H81" i="8" s="1"/>
  <c r="G8" i="9" s="1"/>
  <c r="H8" i="9" s="1"/>
  <c r="G5" i="9" s="1"/>
  <c r="H5" i="9" s="1"/>
  <c r="H29" i="9" s="1"/>
  <c r="F61" i="8" l="1"/>
  <c r="L61" i="8" s="1"/>
  <c r="K61" i="8"/>
  <c r="J83" i="8"/>
  <c r="J107" i="8" s="1"/>
  <c r="I9" i="9" s="1"/>
  <c r="J9" i="9" s="1"/>
  <c r="I5" i="9" s="1"/>
  <c r="J5" i="9" s="1"/>
  <c r="J29" i="9" s="1"/>
  <c r="F161" i="8" l="1"/>
  <c r="K161" i="8"/>
  <c r="F137" i="8"/>
  <c r="L137" i="8" s="1"/>
  <c r="K137" i="8"/>
  <c r="F58" i="8"/>
  <c r="L58" i="8" s="1"/>
  <c r="K58" i="8"/>
  <c r="K135" i="8"/>
  <c r="F135" i="8"/>
  <c r="K136" i="8"/>
  <c r="F136" i="8"/>
  <c r="L136" i="8" s="1"/>
  <c r="L161" i="8" l="1"/>
  <c r="L135" i="8"/>
  <c r="L159" i="8" s="1"/>
  <c r="F159" i="8"/>
  <c r="E11" i="9" s="1"/>
  <c r="F11" i="9" l="1"/>
  <c r="L11" i="9" s="1"/>
  <c r="K11" i="9"/>
  <c r="F57" i="8" l="1"/>
  <c r="K57" i="8"/>
  <c r="F84" i="8"/>
  <c r="L84" i="8" s="1"/>
  <c r="K84" i="8"/>
  <c r="F60" i="8"/>
  <c r="L60" i="8" s="1"/>
  <c r="K60" i="8"/>
  <c r="F110" i="8"/>
  <c r="K110" i="8"/>
  <c r="F86" i="8"/>
  <c r="L86" i="8" s="1"/>
  <c r="K86" i="8"/>
  <c r="F59" i="8"/>
  <c r="L59" i="8" s="1"/>
  <c r="K59" i="8"/>
  <c r="L57" i="8" l="1"/>
  <c r="L81" i="8" s="1"/>
  <c r="F81" i="8"/>
  <c r="E8" i="9" s="1"/>
  <c r="L110" i="8"/>
  <c r="L133" i="8" s="1"/>
  <c r="F133" i="8"/>
  <c r="E10" i="9" s="1"/>
  <c r="F8" i="9" l="1"/>
  <c r="K8" i="9"/>
  <c r="K10" i="9"/>
  <c r="F10" i="9"/>
  <c r="L10" i="9" s="1"/>
  <c r="L8" i="9" l="1"/>
  <c r="F162" i="8" l="1"/>
  <c r="K162" i="8"/>
  <c r="F83" i="8"/>
  <c r="K83" i="8"/>
  <c r="L162" i="8" l="1"/>
  <c r="L185" i="8" s="1"/>
  <c r="F185" i="8"/>
  <c r="E12" i="9" s="1"/>
  <c r="F107" i="8"/>
  <c r="E9" i="9" s="1"/>
  <c r="L83" i="8"/>
  <c r="L107" i="8" s="1"/>
  <c r="F12" i="9" l="1"/>
  <c r="L12" i="9" s="1"/>
  <c r="K12" i="9"/>
  <c r="F9" i="9"/>
  <c r="K9" i="9"/>
  <c r="L9" i="9" l="1"/>
  <c r="E5" i="9"/>
  <c r="K5" i="9" l="1"/>
  <c r="F5" i="9"/>
  <c r="L5" i="9" l="1"/>
  <c r="L29" i="9" s="1"/>
  <c r="F29" i="9"/>
</calcChain>
</file>

<file path=xl/sharedStrings.xml><?xml version="1.0" encoding="utf-8"?>
<sst xmlns="http://schemas.openxmlformats.org/spreadsheetml/2006/main" count="629" uniqueCount="268">
  <si>
    <t>공 종 별 집 계 표</t>
  </si>
  <si>
    <t>[ 신흥3동 2525번지 공영주차장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</si>
  <si>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</si>
  <si>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</si>
  <si>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</si>
  <si>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</si>
  <si>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</si>
  <si>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</si>
  <si>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</si>
  <si>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</si>
  <si>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</si>
  <si>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</si>
  <si>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</si>
  <si>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</si>
  <si>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</si>
  <si>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</si>
  <si>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</si>
  <si>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</si>
  <si>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</si>
  <si>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</si>
  <si>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</si>
  <si>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</si>
  <si>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</si>
  <si>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</si>
  <si>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</si>
  <si>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</si>
  <si>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</si>
  <si>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</si>
  <si>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</si>
  <si>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</si>
  <si>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</si>
  <si>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</si>
  <si>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</si>
  <si>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</si>
  <si>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</si>
  <si>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</si>
  <si>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</si>
  <si>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</si>
  <si>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</si>
  <si>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</si>
  <si>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</si>
  <si>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</si>
  <si>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</si>
  <si>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</si>
  <si>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</si>
  <si>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</si>
  <si>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</si>
  <si>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</si>
  <si>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</si>
  <si>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</si>
  <si>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</si>
  <si>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</si>
  <si>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</si>
  <si>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</si>
  <si>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흙깍기(토사)</t>
  </si>
  <si>
    <t>도쟈19톤</t>
  </si>
  <si>
    <t>M3</t>
  </si>
  <si>
    <t>산근 1</t>
  </si>
  <si>
    <t>511AA271167D0C649FE4784AE6C313</t>
  </si>
  <si>
    <t>F</t>
  </si>
  <si>
    <t>T</t>
  </si>
  <si>
    <t>0101511AA271167D0C649FE4784AE6C313</t>
  </si>
  <si>
    <t>터파기(토사)</t>
  </si>
  <si>
    <t>백호0.6m3 90%+인력10%</t>
  </si>
  <si>
    <t>산근 2</t>
  </si>
  <si>
    <t>511AA271166CF7C4042F464570F596</t>
  </si>
  <si>
    <t>0101511AA271166CF7C4042F464570F596</t>
  </si>
  <si>
    <t>되메우기 및 다짐(토사)</t>
  </si>
  <si>
    <t>백호0.6m3 90%+인력10%+콤팩타</t>
  </si>
  <si>
    <t>산근 3</t>
  </si>
  <si>
    <t>511AA27116B4EE54DB5167FCAA3DBB</t>
  </si>
  <si>
    <t>0101511AA27116B4EE54DB5167FCAA3DBB</t>
  </si>
  <si>
    <t>잔토처리</t>
  </si>
  <si>
    <t>L=10.0Km</t>
  </si>
  <si>
    <t>산근 4</t>
  </si>
  <si>
    <t>511AA27116524584E16B512A2CAF6A</t>
  </si>
  <si>
    <t>0101511AA27116524584E16B512A2CAF6A</t>
  </si>
  <si>
    <t>[ 합           계 ]</t>
  </si>
  <si>
    <t>TOTAL</t>
  </si>
  <si>
    <t>0102</t>
  </si>
  <si>
    <t>콘크리트 포장깨기(30Cm미만)</t>
  </si>
  <si>
    <t>대형브레커+백호 0.7m3</t>
  </si>
  <si>
    <t>산근 5</t>
  </si>
  <si>
    <t>511AA271160A4C94E6CCA0F657CFA6</t>
  </si>
  <si>
    <t>0102511AA271160A4C94E6CCA0F657CFA6</t>
  </si>
  <si>
    <t>무근 구조물헐기(30Cm미만)</t>
  </si>
  <si>
    <t>산근 6</t>
  </si>
  <si>
    <t>511AA271160A4C94E6CCA19DDD16C1</t>
  </si>
  <si>
    <t>0102511AA271160A4C94E6CCA19DDD16C1</t>
  </si>
  <si>
    <t>철근 구조물헐기(30Cm미만)</t>
  </si>
  <si>
    <t>산근 7</t>
  </si>
  <si>
    <t>511AA271160A4CA48DBAF42B666EE8</t>
  </si>
  <si>
    <t>0102511AA271160A4CA48DBAF42B666EE8</t>
  </si>
  <si>
    <t>0103</t>
  </si>
  <si>
    <t>우수원형맨홀 1호</t>
  </si>
  <si>
    <t>Φ900mmxH2.40m</t>
  </si>
  <si>
    <t>개소</t>
  </si>
  <si>
    <t>호표 1</t>
  </si>
  <si>
    <t>511DE221162F9074789F51F3DEFAE7</t>
  </si>
  <si>
    <t>0103511DE221162F9074789F51F3DEFAE7</t>
  </si>
  <si>
    <t>흄관 기계접합및부설(소켓식)</t>
  </si>
  <si>
    <t>D=450mm</t>
  </si>
  <si>
    <t>M</t>
  </si>
  <si>
    <t>호표 2</t>
  </si>
  <si>
    <t>511A9201169C5444BD53826B9905DF</t>
  </si>
  <si>
    <t>0103511A9201169C5444BD53826B9905DF</t>
  </si>
  <si>
    <t>집수구(스틸그레이팅 뚜껑)</t>
  </si>
  <si>
    <t>D=300mm용</t>
  </si>
  <si>
    <t>호표 3</t>
  </si>
  <si>
    <t>511A920116C81454E71F23F692FC70</t>
  </si>
  <si>
    <t>0103511A920116C81454E71F23F692FC70</t>
  </si>
  <si>
    <t>고강성 PVC 이중벽관 접합부설</t>
  </si>
  <si>
    <t>D=300mm,링접합</t>
  </si>
  <si>
    <t>호표 4</t>
  </si>
  <si>
    <t>511A9201169C5444BD538144F54C5A</t>
  </si>
  <si>
    <t>0103511A9201169C5444BD538144F54C5A</t>
  </si>
  <si>
    <t>유개(스틸그레이팅뚜껑)배수로</t>
  </si>
  <si>
    <t>W=0.4xH=0.4m,차도용</t>
  </si>
  <si>
    <t>호표 5</t>
  </si>
  <si>
    <t>511A920116C81454E71F22DE0F487F</t>
  </si>
  <si>
    <t>0103511A920116C81454E71F22DE0F487F</t>
  </si>
  <si>
    <t>0104</t>
  </si>
  <si>
    <t>오수원형맨홀</t>
  </si>
  <si>
    <t>D900,주철재 뚜껑</t>
  </si>
  <si>
    <t>호표 6</t>
  </si>
  <si>
    <t>511A62D11691D324E44F402440F08B</t>
  </si>
  <si>
    <t>0104511A62D11691D324E44F402440F08B</t>
  </si>
  <si>
    <t>PVC이중벽관 접합부설</t>
  </si>
  <si>
    <t>D250mm</t>
  </si>
  <si>
    <t>호표 7</t>
  </si>
  <si>
    <t>511A9201169CCF14FEB1218A77832A</t>
  </si>
  <si>
    <t>0104511A9201169CCF14FEB1218A77832A</t>
  </si>
  <si>
    <t>PE오수받이(악취방지용) 설치</t>
  </si>
  <si>
    <t>410x510x750(개폐장치포함)</t>
  </si>
  <si>
    <t>호표 8</t>
  </si>
  <si>
    <t>511DE221162F9074789F50D0929DDC</t>
  </si>
  <si>
    <t>0104511DE221162F9074789F50D0929DDC</t>
  </si>
  <si>
    <t>D150mm</t>
  </si>
  <si>
    <t>호표 9</t>
  </si>
  <si>
    <t>511A9201169C5444BD538144F77C03</t>
  </si>
  <si>
    <t>0104511A9201169C5444BD538144F77C03</t>
  </si>
  <si>
    <t>0105</t>
  </si>
  <si>
    <t>내충격수도관 접합및부설</t>
  </si>
  <si>
    <t>D35mm</t>
  </si>
  <si>
    <t>본</t>
  </si>
  <si>
    <t>호표 10</t>
  </si>
  <si>
    <t>511A920116E4ECE4ACF9B752FAEA3A</t>
  </si>
  <si>
    <t>0105511A920116E4ECE4ACF9B752FAEA3A</t>
  </si>
  <si>
    <t>밸브박스 설치</t>
  </si>
  <si>
    <t>D=100mm이하</t>
  </si>
  <si>
    <t>호표 11</t>
  </si>
  <si>
    <t>511DE221162F9044A31A2F45B1C0FF</t>
  </si>
  <si>
    <t>0105511DE221162F9044A31A2F45B1C0FF</t>
  </si>
  <si>
    <t>0106</t>
  </si>
  <si>
    <t>아스콘포장</t>
  </si>
  <si>
    <t>t=5+10+20+30=65Cm</t>
  </si>
  <si>
    <t>a</t>
  </si>
  <si>
    <t>호표 12</t>
  </si>
  <si>
    <t>511DE221162F90A4CC9D4366463D24</t>
  </si>
  <si>
    <t>0106511DE221162F90A4CC9D4366463D24</t>
  </si>
  <si>
    <t>보차도경계석 설치</t>
  </si>
  <si>
    <t>180x200x1000</t>
  </si>
  <si>
    <t>호표 13</t>
  </si>
  <si>
    <t>511DE221162F90A4CC9D424270B953</t>
  </si>
  <si>
    <t>0106511DE221162F90A4CC9D424270B953</t>
  </si>
  <si>
    <t>도로경계석 설치</t>
  </si>
  <si>
    <t>150x150x1000</t>
  </si>
  <si>
    <t>호표 14</t>
  </si>
  <si>
    <t>511DE221162F90A4CC9D424317244C</t>
  </si>
  <si>
    <t>0106511DE221162F90A4CC9D424317244C</t>
  </si>
  <si>
    <t>잔디식재(평떼)</t>
  </si>
  <si>
    <t>m2</t>
  </si>
  <si>
    <t>호표 15</t>
  </si>
  <si>
    <t>567442A1162A67A4622790D49FFD36</t>
  </si>
  <si>
    <t>0106567442A1162A67A4622790D49FFD36</t>
  </si>
  <si>
    <t>차선도색 수동식(횡단보도,주차장)</t>
  </si>
  <si>
    <t>페인트(융착식),백색-미공용구간</t>
  </si>
  <si>
    <t>M2</t>
  </si>
  <si>
    <t>호표 16</t>
  </si>
  <si>
    <t>511A22B1165818A44399570FE3B4FA</t>
  </si>
  <si>
    <t>0106511A22B1165818A44399570FE3B4FA</t>
  </si>
  <si>
    <t>카스토퍼 설치</t>
  </si>
  <si>
    <t>고무,150x120x750mm</t>
  </si>
  <si>
    <t>호표 17</t>
  </si>
  <si>
    <t>511DE221162F90349FFD9E1DAEE1A7</t>
  </si>
  <si>
    <t>0106511DE221162F90349FFD9E1DAEE1A7</t>
  </si>
  <si>
    <t>0107</t>
  </si>
  <si>
    <t>블럭담 설치</t>
  </si>
  <si>
    <t>H=2.6xL=3.06m(시멘트블록)</t>
  </si>
  <si>
    <t>경간</t>
  </si>
  <si>
    <t>호표 18</t>
  </si>
  <si>
    <t>511DE221162F90B4D38F1A93D8A729</t>
  </si>
  <si>
    <t>0107511DE221162F90B4D38F1A93D8A729</t>
  </si>
  <si>
    <t>담장기초</t>
  </si>
  <si>
    <t>호표 19</t>
  </si>
  <si>
    <t>511DE221162F90B4D38F1A93D8A728</t>
  </si>
  <si>
    <t>0107511DE221162F90B4D38F1A93D8A728</t>
  </si>
  <si>
    <t>0108  -폐기물 상차비</t>
  </si>
  <si>
    <t>0108</t>
  </si>
  <si>
    <t>5</t>
  </si>
  <si>
    <t>건설폐기물 상차비</t>
  </si>
  <si>
    <t>TON</t>
  </si>
  <si>
    <t>513FD2C116CAB2E4AD32E6E765799D</t>
  </si>
  <si>
    <t>0108513FD2C116CAB2E4AD32E6E765799D</t>
  </si>
  <si>
    <t>A</t>
  </si>
  <si>
    <t>코드</t>
  </si>
  <si>
    <t>C</t>
  </si>
  <si>
    <t>유통물가</t>
  </si>
  <si>
    <t>물가자료</t>
  </si>
  <si>
    <t>물가정보</t>
  </si>
  <si>
    <t>거래가격</t>
  </si>
  <si>
    <t>조사가격</t>
  </si>
  <si>
    <t>B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</si>
  <si>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</si>
  <si>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</si>
  <si>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</si>
  <si>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</si>
  <si>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</si>
  <si>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</si>
  <si>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</si>
  <si>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</si>
  <si>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</si>
  <si>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</si>
  <si>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</si>
  <si>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</si>
  <si>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</si>
  <si>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</si>
  <si>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</si>
  <si>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</si>
  <si>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</si>
  <si>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</si>
  <si>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</si>
  <si>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</si>
  <si>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</si>
  <si>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</si>
  <si>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</si>
  <si>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</si>
  <si>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</si>
  <si>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</si>
  <si>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</si>
  <si>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완    제    품</t>
  </si>
  <si>
    <t>A3</t>
  </si>
  <si>
    <t>제조설치 납품비</t>
  </si>
  <si>
    <t>C1</t>
  </si>
  <si>
    <t>자 재 구 매 비</t>
  </si>
  <si>
    <t>DJ</t>
  </si>
  <si>
    <t>운    반    비</t>
  </si>
  <si>
    <t>D3</t>
  </si>
  <si>
    <t>폐기물 처리비</t>
  </si>
  <si>
    <t>D4</t>
  </si>
  <si>
    <t>분 뇨 처 리 비</t>
  </si>
  <si>
    <t>D5</t>
  </si>
  <si>
    <t>군직영 부대경비</t>
  </si>
  <si>
    <t>D6</t>
  </si>
  <si>
    <t>대 관 협 의 비</t>
  </si>
  <si>
    <t>D7</t>
  </si>
  <si>
    <t>오니준설 처리비</t>
  </si>
  <si>
    <t>D8</t>
  </si>
  <si>
    <t>0201  토목공사</t>
    <phoneticPr fontId="3" type="noConversion"/>
  </si>
  <si>
    <t>020101  1. 토공사</t>
    <phoneticPr fontId="3" type="noConversion"/>
  </si>
  <si>
    <t>020102  2. 철거공사</t>
    <phoneticPr fontId="3" type="noConversion"/>
  </si>
  <si>
    <t>020103  3. 우 수 공 사</t>
    <phoneticPr fontId="3" type="noConversion"/>
  </si>
  <si>
    <t>020104  4. 오 수 공 사</t>
    <phoneticPr fontId="3" type="noConversion"/>
  </si>
  <si>
    <t>020105  5. 급 수 공 사</t>
    <phoneticPr fontId="3" type="noConversion"/>
  </si>
  <si>
    <t>020106  6. 포 장 공 사</t>
    <phoneticPr fontId="3" type="noConversion"/>
  </si>
  <si>
    <t>020107  7. 부 대 공 사</t>
    <phoneticPr fontId="3" type="noConversion"/>
  </si>
  <si>
    <t>020101  1. 토 공 사</t>
    <phoneticPr fontId="3" type="noConversion"/>
  </si>
  <si>
    <t>020102  2. 철 거 공 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</si>
</sst>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#;\-#,###;#;"/>
  </numFmts>
  <fonts count="6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workbookViewId="0">
      <selection activeCell="A7" sqref="A7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 x14ac:dyDescent="0.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 x14ac:dyDescent="0.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 x14ac:dyDescent="0.3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 x14ac:dyDescent="0.3">
      <c r="A5" s="8" t="s">
        <v>258</v>
      </c>
      <c r="B5" s="8" t="s">
        <v>51</v>
      </c>
      <c r="C5" s="8" t="s">
        <v>51</v>
      </c>
      <c r="D5" s="9">
        <v>1</v>
      </c>
      <c r="E5" s="10">
        <f>F6+F7+F8+F9+F10+F11+F12</f>
        <v>0</v>
      </c>
      <c r="F5" s="10">
        <f t="shared" ref="F5:F12" si="0">E5*D5</f>
        <v>0</v>
      </c>
      <c r="G5" s="10">
        <f>H6+H7+H8+H9+H10+H11+H12</f>
        <v>0</v>
      </c>
      <c r="H5" s="10">
        <f t="shared" ref="H5:H12" si="1">G5*D5</f>
        <v>0</v>
      </c>
      <c r="I5" s="10">
        <f>J6+J7+J8+J9+J10+J11+J12</f>
        <v>0</v>
      </c>
      <c r="J5" s="10">
        <f t="shared" ref="J5:J12" si="2">I5*D5</f>
        <v>0</v>
      </c>
      <c r="K5" s="10">
        <f t="shared" ref="K5:K12" si="3">E5+G5+I5</f>
        <v>0</v>
      </c>
      <c r="L5" s="10">
        <f t="shared" ref="L5:L12" si="4">F5+H5+J5</f>
        <v>0</v>
      </c>
      <c r="M5" s="8" t="s">
        <v>51</v>
      </c>
      <c r="N5" s="2" t="s">
        <v>52</v>
      </c>
      <c r="O5" s="2" t="s">
        <v>51</v>
      </c>
      <c r="P5" s="2" t="s">
        <v>51</v>
      </c>
      <c r="Q5" s="2" t="s">
        <v>51</v>
      </c>
      <c r="R5" s="3">
        <v>1</v>
      </c>
      <c r="S5" s="2" t="s">
        <v>51</v>
      </c>
      <c r="T5" s="6"/>
    </row>
    <row r="6" spans="1:20" ht="30" customHeight="1" x14ac:dyDescent="0.3">
      <c r="A6" s="8" t="s">
        <v>266</v>
      </c>
      <c r="B6" s="8" t="s">
        <v>51</v>
      </c>
      <c r="C6" s="8" t="s">
        <v>51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51</v>
      </c>
      <c r="N6" s="2" t="s">
        <v>53</v>
      </c>
      <c r="O6" s="2" t="s">
        <v>51</v>
      </c>
      <c r="P6" s="2" t="s">
        <v>52</v>
      </c>
      <c r="Q6" s="2" t="s">
        <v>51</v>
      </c>
      <c r="R6" s="3">
        <v>2</v>
      </c>
      <c r="S6" s="2" t="s">
        <v>51</v>
      </c>
      <c r="T6" s="6"/>
    </row>
    <row r="7" spans="1:20" ht="30" customHeight="1" x14ac:dyDescent="0.3">
      <c r="A7" s="8" t="s">
        <v>267</v>
      </c>
      <c r="B7" s="8" t="s">
        <v>51</v>
      </c>
      <c r="C7" s="8" t="s">
        <v>51</v>
      </c>
      <c r="D7" s="9">
        <v>1</v>
      </c>
      <c r="E7" s="10">
        <f>공종별내역서!F55</f>
        <v>0</v>
      </c>
      <c r="F7" s="10">
        <f t="shared" si="0"/>
        <v>0</v>
      </c>
      <c r="G7" s="10">
        <f>공종별내역서!H55</f>
        <v>0</v>
      </c>
      <c r="H7" s="10">
        <f t="shared" si="1"/>
        <v>0</v>
      </c>
      <c r="I7" s="10">
        <f>공종별내역서!J55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51</v>
      </c>
      <c r="N7" s="2" t="s">
        <v>79</v>
      </c>
      <c r="O7" s="2" t="s">
        <v>51</v>
      </c>
      <c r="P7" s="2" t="s">
        <v>52</v>
      </c>
      <c r="Q7" s="2" t="s">
        <v>51</v>
      </c>
      <c r="R7" s="3">
        <v>2</v>
      </c>
      <c r="S7" s="2" t="s">
        <v>51</v>
      </c>
      <c r="T7" s="6"/>
    </row>
    <row r="8" spans="1:20" ht="30" customHeight="1" x14ac:dyDescent="0.3">
      <c r="A8" s="8" t="s">
        <v>261</v>
      </c>
      <c r="B8" s="8" t="s">
        <v>51</v>
      </c>
      <c r="C8" s="8" t="s">
        <v>51</v>
      </c>
      <c r="D8" s="9">
        <v>1</v>
      </c>
      <c r="E8" s="10">
        <f>공종별내역서!F81</f>
        <v>0</v>
      </c>
      <c r="F8" s="10">
        <f t="shared" si="0"/>
        <v>0</v>
      </c>
      <c r="G8" s="10">
        <f>공종별내역서!H81</f>
        <v>0</v>
      </c>
      <c r="H8" s="10">
        <f t="shared" si="1"/>
        <v>0</v>
      </c>
      <c r="I8" s="10">
        <f>공종별내역서!J81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51</v>
      </c>
      <c r="N8" s="2" t="s">
        <v>93</v>
      </c>
      <c r="O8" s="2" t="s">
        <v>51</v>
      </c>
      <c r="P8" s="2" t="s">
        <v>52</v>
      </c>
      <c r="Q8" s="2" t="s">
        <v>51</v>
      </c>
      <c r="R8" s="3">
        <v>2</v>
      </c>
      <c r="S8" s="2" t="s">
        <v>51</v>
      </c>
      <c r="T8" s="6"/>
    </row>
    <row r="9" spans="1:20" ht="30" customHeight="1" x14ac:dyDescent="0.3">
      <c r="A9" s="8" t="s">
        <v>262</v>
      </c>
      <c r="B9" s="8" t="s">
        <v>51</v>
      </c>
      <c r="C9" s="8" t="s">
        <v>51</v>
      </c>
      <c r="D9" s="9">
        <v>1</v>
      </c>
      <c r="E9" s="10">
        <f>공종별내역서!F107</f>
        <v>0</v>
      </c>
      <c r="F9" s="10">
        <f t="shared" si="0"/>
        <v>0</v>
      </c>
      <c r="G9" s="10">
        <f>공종별내역서!H107</f>
        <v>0</v>
      </c>
      <c r="H9" s="10">
        <f t="shared" si="1"/>
        <v>0</v>
      </c>
      <c r="I9" s="10">
        <f>공종별내역서!J107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51</v>
      </c>
      <c r="N9" s="2" t="s">
        <v>121</v>
      </c>
      <c r="O9" s="2" t="s">
        <v>51</v>
      </c>
      <c r="P9" s="2" t="s">
        <v>52</v>
      </c>
      <c r="Q9" s="2" t="s">
        <v>51</v>
      </c>
      <c r="R9" s="3">
        <v>2</v>
      </c>
      <c r="S9" s="2" t="s">
        <v>51</v>
      </c>
      <c r="T9" s="6"/>
    </row>
    <row r="10" spans="1:20" ht="30" customHeight="1" x14ac:dyDescent="0.3">
      <c r="A10" s="8" t="s">
        <v>263</v>
      </c>
      <c r="B10" s="8" t="s">
        <v>51</v>
      </c>
      <c r="C10" s="8" t="s">
        <v>51</v>
      </c>
      <c r="D10" s="9">
        <v>1</v>
      </c>
      <c r="E10" s="10">
        <f>공종별내역서!F133</f>
        <v>0</v>
      </c>
      <c r="F10" s="10">
        <f t="shared" si="0"/>
        <v>0</v>
      </c>
      <c r="G10" s="10">
        <f>공종별내역서!H133</f>
        <v>0</v>
      </c>
      <c r="H10" s="10">
        <f t="shared" si="1"/>
        <v>0</v>
      </c>
      <c r="I10" s="10">
        <f>공종별내역서!J133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51</v>
      </c>
      <c r="N10" s="2" t="s">
        <v>141</v>
      </c>
      <c r="O10" s="2" t="s">
        <v>51</v>
      </c>
      <c r="P10" s="2" t="s">
        <v>52</v>
      </c>
      <c r="Q10" s="2" t="s">
        <v>51</v>
      </c>
      <c r="R10" s="3">
        <v>2</v>
      </c>
      <c r="S10" s="2" t="s">
        <v>51</v>
      </c>
      <c r="T10" s="6"/>
    </row>
    <row r="11" spans="1:20" ht="30" customHeight="1" x14ac:dyDescent="0.3">
      <c r="A11" s="8" t="s">
        <v>264</v>
      </c>
      <c r="B11" s="8" t="s">
        <v>51</v>
      </c>
      <c r="C11" s="8" t="s">
        <v>51</v>
      </c>
      <c r="D11" s="9">
        <v>1</v>
      </c>
      <c r="E11" s="10">
        <f>공종별내역서!F159</f>
        <v>0</v>
      </c>
      <c r="F11" s="10">
        <f t="shared" si="0"/>
        <v>0</v>
      </c>
      <c r="G11" s="10">
        <f>공종별내역서!H159</f>
        <v>0</v>
      </c>
      <c r="H11" s="10">
        <f t="shared" si="1"/>
        <v>0</v>
      </c>
      <c r="I11" s="10">
        <f>공종별내역서!J159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51</v>
      </c>
      <c r="N11" s="2" t="s">
        <v>153</v>
      </c>
      <c r="O11" s="2" t="s">
        <v>51</v>
      </c>
      <c r="P11" s="2" t="s">
        <v>52</v>
      </c>
      <c r="Q11" s="2" t="s">
        <v>51</v>
      </c>
      <c r="R11" s="3">
        <v>2</v>
      </c>
      <c r="S11" s="2" t="s">
        <v>51</v>
      </c>
      <c r="T11" s="6"/>
    </row>
    <row r="12" spans="1:20" ht="30" customHeight="1" x14ac:dyDescent="0.3">
      <c r="A12" s="8" t="s">
        <v>265</v>
      </c>
      <c r="B12" s="8" t="s">
        <v>51</v>
      </c>
      <c r="C12" s="8" t="s">
        <v>51</v>
      </c>
      <c r="D12" s="9">
        <v>1</v>
      </c>
      <c r="E12" s="10">
        <f>공종별내역서!F185</f>
        <v>0</v>
      </c>
      <c r="F12" s="10">
        <f t="shared" si="0"/>
        <v>0</v>
      </c>
      <c r="G12" s="10">
        <f>공종별내역서!H185</f>
        <v>0</v>
      </c>
      <c r="H12" s="10">
        <f t="shared" si="1"/>
        <v>0</v>
      </c>
      <c r="I12" s="10">
        <f>공종별내역서!J185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51</v>
      </c>
      <c r="N12" s="2" t="s">
        <v>186</v>
      </c>
      <c r="O12" s="2" t="s">
        <v>51</v>
      </c>
      <c r="P12" s="2" t="s">
        <v>52</v>
      </c>
      <c r="Q12" s="2" t="s">
        <v>51</v>
      </c>
      <c r="R12" s="3">
        <v>2</v>
      </c>
      <c r="S12" s="2" t="s">
        <v>51</v>
      </c>
      <c r="T12" s="6"/>
    </row>
    <row r="13" spans="1:20" ht="30" customHeight="1" x14ac:dyDescent="0.3">
      <c r="A13" s="8"/>
      <c r="B13" s="8"/>
      <c r="C13" s="8"/>
      <c r="D13" s="9"/>
      <c r="E13" s="10"/>
      <c r="F13" s="10"/>
      <c r="G13" s="10"/>
      <c r="H13" s="10"/>
      <c r="I13" s="10"/>
      <c r="J13" s="10"/>
      <c r="K13" s="10"/>
      <c r="L13" s="10"/>
      <c r="M13" s="8" t="s">
        <v>51</v>
      </c>
      <c r="N13" s="2" t="s">
        <v>198</v>
      </c>
      <c r="O13" s="2" t="s">
        <v>51</v>
      </c>
      <c r="P13" s="2" t="s">
        <v>51</v>
      </c>
      <c r="Q13" s="2" t="s">
        <v>199</v>
      </c>
      <c r="R13" s="3">
        <v>2</v>
      </c>
      <c r="S13" s="2" t="s">
        <v>51</v>
      </c>
      <c r="T13" s="6">
        <f>L13*1</f>
        <v>0</v>
      </c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 x14ac:dyDescent="0.3">
      <c r="A29" s="8" t="s">
        <v>77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1"/>
  <sheetViews>
    <sheetView workbookViewId="0">
      <selection activeCell="I4" sqref="I4:I21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 x14ac:dyDescent="0.3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 x14ac:dyDescent="0.3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 x14ac:dyDescent="0.3">
      <c r="A4" s="8" t="s">
        <v>259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53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54</v>
      </c>
      <c r="B5" s="8" t="s">
        <v>55</v>
      </c>
      <c r="C5" s="8" t="s">
        <v>56</v>
      </c>
      <c r="D5" s="9">
        <v>58</v>
      </c>
      <c r="E5" s="11"/>
      <c r="F5" s="11">
        <f>TRUNC(E5*D5, 0)</f>
        <v>0</v>
      </c>
      <c r="G5" s="11"/>
      <c r="H5" s="11">
        <f>TRUNC(G5*D5, 0)</f>
        <v>0</v>
      </c>
      <c r="I5" s="11"/>
      <c r="J5" s="11">
        <f>TRUNC(I5*D5, 0)</f>
        <v>0</v>
      </c>
      <c r="K5" s="11">
        <f t="shared" ref="K5:L8" si="0">TRUNC(E5+G5+I5, 0)</f>
        <v>0</v>
      </c>
      <c r="L5" s="11">
        <f t="shared" si="0"/>
        <v>0</v>
      </c>
      <c r="M5" s="8" t="s">
        <v>57</v>
      </c>
      <c r="N5" s="2" t="s">
        <v>58</v>
      </c>
      <c r="O5" s="2" t="s">
        <v>51</v>
      </c>
      <c r="P5" s="2" t="s">
        <v>51</v>
      </c>
      <c r="Q5" s="2" t="s">
        <v>53</v>
      </c>
      <c r="R5" s="2" t="s">
        <v>59</v>
      </c>
      <c r="S5" s="2" t="s">
        <v>60</v>
      </c>
      <c r="T5" s="2" t="s">
        <v>59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51</v>
      </c>
      <c r="AS5" s="2" t="s">
        <v>51</v>
      </c>
      <c r="AT5" s="3"/>
      <c r="AU5" s="2" t="s">
        <v>61</v>
      </c>
      <c r="AV5" s="3">
        <v>3</v>
      </c>
    </row>
    <row r="6" spans="1:48" ht="30" customHeight="1" x14ac:dyDescent="0.3">
      <c r="A6" s="8" t="s">
        <v>62</v>
      </c>
      <c r="B6" s="8" t="s">
        <v>63</v>
      </c>
      <c r="C6" s="8" t="s">
        <v>56</v>
      </c>
      <c r="D6" s="9">
        <v>835</v>
      </c>
      <c r="E6" s="11"/>
      <c r="F6" s="11">
        <f>TRUNC(E6*D6, 0)</f>
        <v>0</v>
      </c>
      <c r="G6" s="11"/>
      <c r="H6" s="11">
        <f>TRUNC(G6*D6, 0)</f>
        <v>0</v>
      </c>
      <c r="I6" s="11"/>
      <c r="J6" s="11">
        <f>TRUNC(I6*D6, 0)</f>
        <v>0</v>
      </c>
      <c r="K6" s="11">
        <f t="shared" si="0"/>
        <v>0</v>
      </c>
      <c r="L6" s="11">
        <f t="shared" si="0"/>
        <v>0</v>
      </c>
      <c r="M6" s="8" t="s">
        <v>64</v>
      </c>
      <c r="N6" s="2" t="s">
        <v>65</v>
      </c>
      <c r="O6" s="2" t="s">
        <v>51</v>
      </c>
      <c r="P6" s="2" t="s">
        <v>51</v>
      </c>
      <c r="Q6" s="2" t="s">
        <v>53</v>
      </c>
      <c r="R6" s="2" t="s">
        <v>59</v>
      </c>
      <c r="S6" s="2" t="s">
        <v>60</v>
      </c>
      <c r="T6" s="2" t="s">
        <v>59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51</v>
      </c>
      <c r="AS6" s="2" t="s">
        <v>51</v>
      </c>
      <c r="AT6" s="3"/>
      <c r="AU6" s="2" t="s">
        <v>66</v>
      </c>
      <c r="AV6" s="3">
        <v>4</v>
      </c>
    </row>
    <row r="7" spans="1:48" ht="30" customHeight="1" x14ac:dyDescent="0.3">
      <c r="A7" s="8" t="s">
        <v>67</v>
      </c>
      <c r="B7" s="8" t="s">
        <v>68</v>
      </c>
      <c r="C7" s="8" t="s">
        <v>56</v>
      </c>
      <c r="D7" s="9">
        <v>429</v>
      </c>
      <c r="E7" s="11"/>
      <c r="F7" s="11">
        <f>TRUNC(E7*D7, 0)</f>
        <v>0</v>
      </c>
      <c r="G7" s="11"/>
      <c r="H7" s="11">
        <f>TRUNC(G7*D7, 0)</f>
        <v>0</v>
      </c>
      <c r="I7" s="11"/>
      <c r="J7" s="11">
        <f>TRUNC(I7*D7, 0)</f>
        <v>0</v>
      </c>
      <c r="K7" s="11">
        <f t="shared" si="0"/>
        <v>0</v>
      </c>
      <c r="L7" s="11">
        <f t="shared" si="0"/>
        <v>0</v>
      </c>
      <c r="M7" s="8" t="s">
        <v>69</v>
      </c>
      <c r="N7" s="2" t="s">
        <v>70</v>
      </c>
      <c r="O7" s="2" t="s">
        <v>51</v>
      </c>
      <c r="P7" s="2" t="s">
        <v>51</v>
      </c>
      <c r="Q7" s="2" t="s">
        <v>53</v>
      </c>
      <c r="R7" s="2" t="s">
        <v>59</v>
      </c>
      <c r="S7" s="2" t="s">
        <v>60</v>
      </c>
      <c r="T7" s="2" t="s">
        <v>59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51</v>
      </c>
      <c r="AS7" s="2" t="s">
        <v>51</v>
      </c>
      <c r="AT7" s="3"/>
      <c r="AU7" s="2" t="s">
        <v>71</v>
      </c>
      <c r="AV7" s="3">
        <v>5</v>
      </c>
    </row>
    <row r="8" spans="1:48" ht="30" customHeight="1" x14ac:dyDescent="0.3">
      <c r="A8" s="8" t="s">
        <v>72</v>
      </c>
      <c r="B8" s="8" t="s">
        <v>73</v>
      </c>
      <c r="C8" s="8" t="s">
        <v>56</v>
      </c>
      <c r="D8" s="9">
        <v>466</v>
      </c>
      <c r="E8" s="11"/>
      <c r="F8" s="11">
        <f>TRUNC(E8*D8, 0)</f>
        <v>0</v>
      </c>
      <c r="G8" s="11"/>
      <c r="H8" s="11">
        <f>TRUNC(G8*D8, 0)</f>
        <v>0</v>
      </c>
      <c r="I8" s="11"/>
      <c r="J8" s="11">
        <f>TRUNC(I8*D8, 0)</f>
        <v>0</v>
      </c>
      <c r="K8" s="11">
        <f t="shared" si="0"/>
        <v>0</v>
      </c>
      <c r="L8" s="11">
        <f t="shared" si="0"/>
        <v>0</v>
      </c>
      <c r="M8" s="8" t="s">
        <v>74</v>
      </c>
      <c r="N8" s="2" t="s">
        <v>75</v>
      </c>
      <c r="O8" s="2" t="s">
        <v>51</v>
      </c>
      <c r="P8" s="2" t="s">
        <v>51</v>
      </c>
      <c r="Q8" s="2" t="s">
        <v>53</v>
      </c>
      <c r="R8" s="2" t="s">
        <v>59</v>
      </c>
      <c r="S8" s="2" t="s">
        <v>60</v>
      </c>
      <c r="T8" s="2" t="s">
        <v>59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51</v>
      </c>
      <c r="AS8" s="2" t="s">
        <v>51</v>
      </c>
      <c r="AT8" s="3"/>
      <c r="AU8" s="2" t="s">
        <v>76</v>
      </c>
      <c r="AV8" s="3">
        <v>6</v>
      </c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77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78</v>
      </c>
    </row>
    <row r="30" spans="1:48" ht="30" customHeight="1" x14ac:dyDescent="0.3">
      <c r="A30" s="8" t="s">
        <v>260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79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80</v>
      </c>
      <c r="B31" s="8" t="s">
        <v>81</v>
      </c>
      <c r="C31" s="8" t="s">
        <v>56</v>
      </c>
      <c r="D31" s="9">
        <v>98</v>
      </c>
      <c r="E31" s="11"/>
      <c r="F31" s="11">
        <f>TRUNC(E31*D31, 0)</f>
        <v>0</v>
      </c>
      <c r="G31" s="11"/>
      <c r="H31" s="11">
        <f>TRUNC(G31*D31, 0)</f>
        <v>0</v>
      </c>
      <c r="I31" s="11"/>
      <c r="J31" s="11">
        <f>TRUNC(I31*D31, 0)</f>
        <v>0</v>
      </c>
      <c r="K31" s="11">
        <f t="shared" ref="K31:L33" si="1">TRUNC(E31+G31+I31, 0)</f>
        <v>0</v>
      </c>
      <c r="L31" s="11">
        <f t="shared" si="1"/>
        <v>0</v>
      </c>
      <c r="M31" s="8" t="s">
        <v>82</v>
      </c>
      <c r="N31" s="2" t="s">
        <v>83</v>
      </c>
      <c r="O31" s="2" t="s">
        <v>51</v>
      </c>
      <c r="P31" s="2" t="s">
        <v>51</v>
      </c>
      <c r="Q31" s="2" t="s">
        <v>79</v>
      </c>
      <c r="R31" s="2" t="s">
        <v>59</v>
      </c>
      <c r="S31" s="2" t="s">
        <v>60</v>
      </c>
      <c r="T31" s="2" t="s">
        <v>59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51</v>
      </c>
      <c r="AS31" s="2" t="s">
        <v>51</v>
      </c>
      <c r="AT31" s="3"/>
      <c r="AU31" s="2" t="s">
        <v>84</v>
      </c>
      <c r="AV31" s="3">
        <v>8</v>
      </c>
    </row>
    <row r="32" spans="1:48" ht="30" customHeight="1" x14ac:dyDescent="0.3">
      <c r="A32" s="8" t="s">
        <v>85</v>
      </c>
      <c r="B32" s="8" t="s">
        <v>81</v>
      </c>
      <c r="C32" s="8" t="s">
        <v>56</v>
      </c>
      <c r="D32" s="9">
        <v>8.1199999999999992</v>
      </c>
      <c r="E32" s="11"/>
      <c r="F32" s="11">
        <f>TRUNC(E32*D32, 0)</f>
        <v>0</v>
      </c>
      <c r="G32" s="11"/>
      <c r="H32" s="11">
        <f>TRUNC(G32*D32, 0)</f>
        <v>0</v>
      </c>
      <c r="I32" s="11"/>
      <c r="J32" s="11">
        <f>TRUNC(I32*D32, 0)</f>
        <v>0</v>
      </c>
      <c r="K32" s="11">
        <f t="shared" si="1"/>
        <v>0</v>
      </c>
      <c r="L32" s="11">
        <f t="shared" si="1"/>
        <v>0</v>
      </c>
      <c r="M32" s="8" t="s">
        <v>86</v>
      </c>
      <c r="N32" s="2" t="s">
        <v>87</v>
      </c>
      <c r="O32" s="2" t="s">
        <v>51</v>
      </c>
      <c r="P32" s="2" t="s">
        <v>51</v>
      </c>
      <c r="Q32" s="2" t="s">
        <v>79</v>
      </c>
      <c r="R32" s="2" t="s">
        <v>59</v>
      </c>
      <c r="S32" s="2" t="s">
        <v>60</v>
      </c>
      <c r="T32" s="2" t="s">
        <v>59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51</v>
      </c>
      <c r="AS32" s="2" t="s">
        <v>51</v>
      </c>
      <c r="AT32" s="3"/>
      <c r="AU32" s="2" t="s">
        <v>88</v>
      </c>
      <c r="AV32" s="3">
        <v>9</v>
      </c>
    </row>
    <row r="33" spans="1:48" ht="30" customHeight="1" x14ac:dyDescent="0.3">
      <c r="A33" s="8" t="s">
        <v>89</v>
      </c>
      <c r="B33" s="8" t="s">
        <v>81</v>
      </c>
      <c r="C33" s="8" t="s">
        <v>56</v>
      </c>
      <c r="D33" s="9">
        <v>24</v>
      </c>
      <c r="E33" s="11"/>
      <c r="F33" s="11">
        <f>TRUNC(E33*D33, 0)</f>
        <v>0</v>
      </c>
      <c r="G33" s="11"/>
      <c r="H33" s="11">
        <f>TRUNC(G33*D33, 0)</f>
        <v>0</v>
      </c>
      <c r="I33" s="11"/>
      <c r="J33" s="11">
        <f>TRUNC(I33*D33, 0)</f>
        <v>0</v>
      </c>
      <c r="K33" s="11">
        <f t="shared" si="1"/>
        <v>0</v>
      </c>
      <c r="L33" s="11">
        <f t="shared" si="1"/>
        <v>0</v>
      </c>
      <c r="M33" s="8" t="s">
        <v>90</v>
      </c>
      <c r="N33" s="2" t="s">
        <v>91</v>
      </c>
      <c r="O33" s="2" t="s">
        <v>51</v>
      </c>
      <c r="P33" s="2" t="s">
        <v>51</v>
      </c>
      <c r="Q33" s="2" t="s">
        <v>79</v>
      </c>
      <c r="R33" s="2" t="s">
        <v>59</v>
      </c>
      <c r="S33" s="2" t="s">
        <v>60</v>
      </c>
      <c r="T33" s="2" t="s">
        <v>59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51</v>
      </c>
      <c r="AS33" s="2" t="s">
        <v>51</v>
      </c>
      <c r="AT33" s="3"/>
      <c r="AU33" s="2" t="s">
        <v>92</v>
      </c>
      <c r="AV33" s="3">
        <v>10</v>
      </c>
    </row>
    <row r="34" spans="1:48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77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78</v>
      </c>
    </row>
    <row r="56" spans="1:48" ht="30" customHeight="1" x14ac:dyDescent="0.3">
      <c r="A56" s="8" t="s">
        <v>261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93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94</v>
      </c>
      <c r="B57" s="8" t="s">
        <v>95</v>
      </c>
      <c r="C57" s="8" t="s">
        <v>96</v>
      </c>
      <c r="D57" s="9">
        <v>2</v>
      </c>
      <c r="E57" s="11"/>
      <c r="F57" s="11">
        <f>TRUNC(E57*D57, 0)</f>
        <v>0</v>
      </c>
      <c r="G57" s="11"/>
      <c r="H57" s="11">
        <f>TRUNC(G57*D57, 0)</f>
        <v>0</v>
      </c>
      <c r="I57" s="11"/>
      <c r="J57" s="11">
        <f>TRUNC(I57*D57, 0)</f>
        <v>0</v>
      </c>
      <c r="K57" s="11">
        <f t="shared" ref="K57:L61" si="2">TRUNC(E57+G57+I57, 0)</f>
        <v>0</v>
      </c>
      <c r="L57" s="11">
        <f t="shared" si="2"/>
        <v>0</v>
      </c>
      <c r="M57" s="8" t="s">
        <v>97</v>
      </c>
      <c r="N57" s="2" t="s">
        <v>98</v>
      </c>
      <c r="O57" s="2" t="s">
        <v>51</v>
      </c>
      <c r="P57" s="2" t="s">
        <v>51</v>
      </c>
      <c r="Q57" s="2" t="s">
        <v>93</v>
      </c>
      <c r="R57" s="2" t="s">
        <v>60</v>
      </c>
      <c r="S57" s="2" t="s">
        <v>59</v>
      </c>
      <c r="T57" s="2" t="s">
        <v>59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51</v>
      </c>
      <c r="AS57" s="2" t="s">
        <v>51</v>
      </c>
      <c r="AT57" s="3"/>
      <c r="AU57" s="2" t="s">
        <v>99</v>
      </c>
      <c r="AV57" s="3">
        <v>13</v>
      </c>
    </row>
    <row r="58" spans="1:48" ht="30" customHeight="1" x14ac:dyDescent="0.3">
      <c r="A58" s="8" t="s">
        <v>100</v>
      </c>
      <c r="B58" s="8" t="s">
        <v>101</v>
      </c>
      <c r="C58" s="8" t="s">
        <v>102</v>
      </c>
      <c r="D58" s="9">
        <v>12</v>
      </c>
      <c r="E58" s="11"/>
      <c r="F58" s="11">
        <f>TRUNC(E58*D58, 0)</f>
        <v>0</v>
      </c>
      <c r="G58" s="11"/>
      <c r="H58" s="11">
        <f>TRUNC(G58*D58, 0)</f>
        <v>0</v>
      </c>
      <c r="I58" s="11"/>
      <c r="J58" s="11">
        <f>TRUNC(I58*D58, 0)</f>
        <v>0</v>
      </c>
      <c r="K58" s="11">
        <f t="shared" si="2"/>
        <v>0</v>
      </c>
      <c r="L58" s="11">
        <f t="shared" si="2"/>
        <v>0</v>
      </c>
      <c r="M58" s="8" t="s">
        <v>103</v>
      </c>
      <c r="N58" s="2" t="s">
        <v>104</v>
      </c>
      <c r="O58" s="2" t="s">
        <v>51</v>
      </c>
      <c r="P58" s="2" t="s">
        <v>51</v>
      </c>
      <c r="Q58" s="2" t="s">
        <v>93</v>
      </c>
      <c r="R58" s="2" t="s">
        <v>60</v>
      </c>
      <c r="S58" s="2" t="s">
        <v>59</v>
      </c>
      <c r="T58" s="2" t="s">
        <v>59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51</v>
      </c>
      <c r="AS58" s="2" t="s">
        <v>51</v>
      </c>
      <c r="AT58" s="3"/>
      <c r="AU58" s="2" t="s">
        <v>105</v>
      </c>
      <c r="AV58" s="3">
        <v>14</v>
      </c>
    </row>
    <row r="59" spans="1:48" ht="30" customHeight="1" x14ac:dyDescent="0.3">
      <c r="A59" s="8" t="s">
        <v>106</v>
      </c>
      <c r="B59" s="8" t="s">
        <v>107</v>
      </c>
      <c r="C59" s="8" t="s">
        <v>96</v>
      </c>
      <c r="D59" s="9">
        <v>14</v>
      </c>
      <c r="E59" s="11"/>
      <c r="F59" s="11">
        <f>TRUNC(E59*D59, 0)</f>
        <v>0</v>
      </c>
      <c r="G59" s="11"/>
      <c r="H59" s="11">
        <f>TRUNC(G59*D59, 0)</f>
        <v>0</v>
      </c>
      <c r="I59" s="11"/>
      <c r="J59" s="11">
        <f>TRUNC(I59*D59, 0)</f>
        <v>0</v>
      </c>
      <c r="K59" s="11">
        <f t="shared" si="2"/>
        <v>0</v>
      </c>
      <c r="L59" s="11">
        <f t="shared" si="2"/>
        <v>0</v>
      </c>
      <c r="M59" s="8" t="s">
        <v>108</v>
      </c>
      <c r="N59" s="2" t="s">
        <v>109</v>
      </c>
      <c r="O59" s="2" t="s">
        <v>51</v>
      </c>
      <c r="P59" s="2" t="s">
        <v>51</v>
      </c>
      <c r="Q59" s="2" t="s">
        <v>93</v>
      </c>
      <c r="R59" s="2" t="s">
        <v>60</v>
      </c>
      <c r="S59" s="2" t="s">
        <v>59</v>
      </c>
      <c r="T59" s="2" t="s">
        <v>59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51</v>
      </c>
      <c r="AS59" s="2" t="s">
        <v>51</v>
      </c>
      <c r="AT59" s="3"/>
      <c r="AU59" s="2" t="s">
        <v>110</v>
      </c>
      <c r="AV59" s="3">
        <v>15</v>
      </c>
    </row>
    <row r="60" spans="1:48" ht="30" customHeight="1" x14ac:dyDescent="0.3">
      <c r="A60" s="8" t="s">
        <v>111</v>
      </c>
      <c r="B60" s="8" t="s">
        <v>112</v>
      </c>
      <c r="C60" s="8" t="s">
        <v>102</v>
      </c>
      <c r="D60" s="9">
        <v>68</v>
      </c>
      <c r="E60" s="11"/>
      <c r="F60" s="11">
        <f>TRUNC(E60*D60, 0)</f>
        <v>0</v>
      </c>
      <c r="G60" s="11"/>
      <c r="H60" s="11">
        <f>TRUNC(G60*D60, 0)</f>
        <v>0</v>
      </c>
      <c r="I60" s="11"/>
      <c r="J60" s="11">
        <f>TRUNC(I60*D60, 0)</f>
        <v>0</v>
      </c>
      <c r="K60" s="11">
        <f t="shared" si="2"/>
        <v>0</v>
      </c>
      <c r="L60" s="11">
        <f t="shared" si="2"/>
        <v>0</v>
      </c>
      <c r="M60" s="8" t="s">
        <v>113</v>
      </c>
      <c r="N60" s="2" t="s">
        <v>114</v>
      </c>
      <c r="O60" s="2" t="s">
        <v>51</v>
      </c>
      <c r="P60" s="2" t="s">
        <v>51</v>
      </c>
      <c r="Q60" s="2" t="s">
        <v>93</v>
      </c>
      <c r="R60" s="2" t="s">
        <v>60</v>
      </c>
      <c r="S60" s="2" t="s">
        <v>59</v>
      </c>
      <c r="T60" s="2" t="s">
        <v>59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51</v>
      </c>
      <c r="AS60" s="2" t="s">
        <v>51</v>
      </c>
      <c r="AT60" s="3"/>
      <c r="AU60" s="2" t="s">
        <v>115</v>
      </c>
      <c r="AV60" s="3">
        <v>16</v>
      </c>
    </row>
    <row r="61" spans="1:48" ht="30" customHeight="1" x14ac:dyDescent="0.3">
      <c r="A61" s="8" t="s">
        <v>116</v>
      </c>
      <c r="B61" s="8" t="s">
        <v>117</v>
      </c>
      <c r="C61" s="8" t="s">
        <v>102</v>
      </c>
      <c r="D61" s="9">
        <v>8</v>
      </c>
      <c r="E61" s="11"/>
      <c r="F61" s="11">
        <f>TRUNC(E61*D61, 0)</f>
        <v>0</v>
      </c>
      <c r="G61" s="11"/>
      <c r="H61" s="11">
        <f>TRUNC(G61*D61, 0)</f>
        <v>0</v>
      </c>
      <c r="I61" s="11"/>
      <c r="J61" s="11">
        <f>TRUNC(I61*D61, 0)</f>
        <v>0</v>
      </c>
      <c r="K61" s="11">
        <f t="shared" si="2"/>
        <v>0</v>
      </c>
      <c r="L61" s="11">
        <f t="shared" si="2"/>
        <v>0</v>
      </c>
      <c r="M61" s="8" t="s">
        <v>118</v>
      </c>
      <c r="N61" s="2" t="s">
        <v>119</v>
      </c>
      <c r="O61" s="2" t="s">
        <v>51</v>
      </c>
      <c r="P61" s="2" t="s">
        <v>51</v>
      </c>
      <c r="Q61" s="2" t="s">
        <v>93</v>
      </c>
      <c r="R61" s="2" t="s">
        <v>60</v>
      </c>
      <c r="S61" s="2" t="s">
        <v>59</v>
      </c>
      <c r="T61" s="2" t="s">
        <v>59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51</v>
      </c>
      <c r="AS61" s="2" t="s">
        <v>51</v>
      </c>
      <c r="AT61" s="3"/>
      <c r="AU61" s="2" t="s">
        <v>120</v>
      </c>
      <c r="AV61" s="3">
        <v>17</v>
      </c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77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78</v>
      </c>
    </row>
    <row r="82" spans="1:48" ht="30" customHeight="1" x14ac:dyDescent="0.3">
      <c r="A82" s="8" t="s">
        <v>262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121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122</v>
      </c>
      <c r="B83" s="8" t="s">
        <v>123</v>
      </c>
      <c r="C83" s="8" t="s">
        <v>96</v>
      </c>
      <c r="D83" s="9">
        <v>3</v>
      </c>
      <c r="E83" s="11"/>
      <c r="F83" s="11">
        <f>TRUNC(E83*D83, 0)</f>
        <v>0</v>
      </c>
      <c r="G83" s="11"/>
      <c r="H83" s="11">
        <f>TRUNC(G83*D83, 0)</f>
        <v>0</v>
      </c>
      <c r="I83" s="11"/>
      <c r="J83" s="11">
        <f>TRUNC(I83*D83, 0)</f>
        <v>0</v>
      </c>
      <c r="K83" s="11">
        <f t="shared" ref="K83:L86" si="3">TRUNC(E83+G83+I83, 0)</f>
        <v>0</v>
      </c>
      <c r="L83" s="11">
        <f t="shared" si="3"/>
        <v>0</v>
      </c>
      <c r="M83" s="8" t="s">
        <v>124</v>
      </c>
      <c r="N83" s="2" t="s">
        <v>125</v>
      </c>
      <c r="O83" s="2" t="s">
        <v>51</v>
      </c>
      <c r="P83" s="2" t="s">
        <v>51</v>
      </c>
      <c r="Q83" s="2" t="s">
        <v>121</v>
      </c>
      <c r="R83" s="2" t="s">
        <v>60</v>
      </c>
      <c r="S83" s="2" t="s">
        <v>59</v>
      </c>
      <c r="T83" s="2" t="s">
        <v>59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51</v>
      </c>
      <c r="AS83" s="2" t="s">
        <v>51</v>
      </c>
      <c r="AT83" s="3"/>
      <c r="AU83" s="2" t="s">
        <v>126</v>
      </c>
      <c r="AV83" s="3">
        <v>19</v>
      </c>
    </row>
    <row r="84" spans="1:48" ht="30" customHeight="1" x14ac:dyDescent="0.3">
      <c r="A84" s="8" t="s">
        <v>127</v>
      </c>
      <c r="B84" s="8" t="s">
        <v>128</v>
      </c>
      <c r="C84" s="8" t="s">
        <v>102</v>
      </c>
      <c r="D84" s="9">
        <v>20</v>
      </c>
      <c r="E84" s="11"/>
      <c r="F84" s="11">
        <f>TRUNC(E84*D84, 0)</f>
        <v>0</v>
      </c>
      <c r="G84" s="11"/>
      <c r="H84" s="11">
        <f>TRUNC(G84*D84, 0)</f>
        <v>0</v>
      </c>
      <c r="I84" s="11"/>
      <c r="J84" s="11">
        <f>TRUNC(I84*D84, 0)</f>
        <v>0</v>
      </c>
      <c r="K84" s="11">
        <f t="shared" si="3"/>
        <v>0</v>
      </c>
      <c r="L84" s="11">
        <f t="shared" si="3"/>
        <v>0</v>
      </c>
      <c r="M84" s="8" t="s">
        <v>129</v>
      </c>
      <c r="N84" s="2" t="s">
        <v>130</v>
      </c>
      <c r="O84" s="2" t="s">
        <v>51</v>
      </c>
      <c r="P84" s="2" t="s">
        <v>51</v>
      </c>
      <c r="Q84" s="2" t="s">
        <v>121</v>
      </c>
      <c r="R84" s="2" t="s">
        <v>60</v>
      </c>
      <c r="S84" s="2" t="s">
        <v>59</v>
      </c>
      <c r="T84" s="2" t="s">
        <v>59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51</v>
      </c>
      <c r="AS84" s="2" t="s">
        <v>51</v>
      </c>
      <c r="AT84" s="3"/>
      <c r="AU84" s="2" t="s">
        <v>131</v>
      </c>
      <c r="AV84" s="3">
        <v>20</v>
      </c>
    </row>
    <row r="85" spans="1:48" ht="30" customHeight="1" x14ac:dyDescent="0.3">
      <c r="A85" s="8" t="s">
        <v>132</v>
      </c>
      <c r="B85" s="8" t="s">
        <v>133</v>
      </c>
      <c r="C85" s="8" t="s">
        <v>96</v>
      </c>
      <c r="D85" s="9">
        <v>2</v>
      </c>
      <c r="E85" s="11"/>
      <c r="F85" s="11">
        <f>TRUNC(E85*D85, 0)</f>
        <v>0</v>
      </c>
      <c r="G85" s="11"/>
      <c r="H85" s="11">
        <f>TRUNC(G85*D85, 0)</f>
        <v>0</v>
      </c>
      <c r="I85" s="11"/>
      <c r="J85" s="11">
        <f>TRUNC(I85*D85, 0)</f>
        <v>0</v>
      </c>
      <c r="K85" s="11">
        <f t="shared" si="3"/>
        <v>0</v>
      </c>
      <c r="L85" s="11">
        <f t="shared" si="3"/>
        <v>0</v>
      </c>
      <c r="M85" s="8" t="s">
        <v>134</v>
      </c>
      <c r="N85" s="2" t="s">
        <v>135</v>
      </c>
      <c r="O85" s="2" t="s">
        <v>51</v>
      </c>
      <c r="P85" s="2" t="s">
        <v>51</v>
      </c>
      <c r="Q85" s="2" t="s">
        <v>121</v>
      </c>
      <c r="R85" s="2" t="s">
        <v>60</v>
      </c>
      <c r="S85" s="2" t="s">
        <v>59</v>
      </c>
      <c r="T85" s="2" t="s">
        <v>59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51</v>
      </c>
      <c r="AS85" s="2" t="s">
        <v>51</v>
      </c>
      <c r="AT85" s="3"/>
      <c r="AU85" s="2" t="s">
        <v>136</v>
      </c>
      <c r="AV85" s="3">
        <v>21</v>
      </c>
    </row>
    <row r="86" spans="1:48" ht="30" customHeight="1" x14ac:dyDescent="0.3">
      <c r="A86" s="8" t="s">
        <v>127</v>
      </c>
      <c r="B86" s="8" t="s">
        <v>137</v>
      </c>
      <c r="C86" s="8" t="s">
        <v>102</v>
      </c>
      <c r="D86" s="9">
        <v>10</v>
      </c>
      <c r="E86" s="11"/>
      <c r="F86" s="11">
        <f>TRUNC(E86*D86, 0)</f>
        <v>0</v>
      </c>
      <c r="G86" s="11"/>
      <c r="H86" s="11">
        <f>TRUNC(G86*D86, 0)</f>
        <v>0</v>
      </c>
      <c r="I86" s="11"/>
      <c r="J86" s="11">
        <f>TRUNC(I86*D86, 0)</f>
        <v>0</v>
      </c>
      <c r="K86" s="11">
        <f t="shared" si="3"/>
        <v>0</v>
      </c>
      <c r="L86" s="11">
        <f t="shared" si="3"/>
        <v>0</v>
      </c>
      <c r="M86" s="8" t="s">
        <v>138</v>
      </c>
      <c r="N86" s="2" t="s">
        <v>139</v>
      </c>
      <c r="O86" s="2" t="s">
        <v>51</v>
      </c>
      <c r="P86" s="2" t="s">
        <v>51</v>
      </c>
      <c r="Q86" s="2" t="s">
        <v>121</v>
      </c>
      <c r="R86" s="2" t="s">
        <v>60</v>
      </c>
      <c r="S86" s="2" t="s">
        <v>59</v>
      </c>
      <c r="T86" s="2" t="s">
        <v>59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51</v>
      </c>
      <c r="AS86" s="2" t="s">
        <v>51</v>
      </c>
      <c r="AT86" s="3"/>
      <c r="AU86" s="2" t="s">
        <v>140</v>
      </c>
      <c r="AV86" s="3">
        <v>22</v>
      </c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8" t="s">
        <v>77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78</v>
      </c>
    </row>
    <row r="108" spans="1:48" ht="30" customHeight="1" x14ac:dyDescent="0.3">
      <c r="A108" s="8" t="s">
        <v>263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141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 x14ac:dyDescent="0.3">
      <c r="A109" s="8" t="s">
        <v>142</v>
      </c>
      <c r="B109" s="8" t="s">
        <v>143</v>
      </c>
      <c r="C109" s="8" t="s">
        <v>144</v>
      </c>
      <c r="D109" s="9">
        <v>34</v>
      </c>
      <c r="E109" s="11"/>
      <c r="F109" s="11">
        <f>TRUNC(E109*D109, 0)</f>
        <v>0</v>
      </c>
      <c r="G109" s="11"/>
      <c r="H109" s="11">
        <f>TRUNC(G109*D109, 0)</f>
        <v>0</v>
      </c>
      <c r="I109" s="11"/>
      <c r="J109" s="11">
        <f>TRUNC(I109*D109, 0)</f>
        <v>0</v>
      </c>
      <c r="K109" s="11">
        <f>TRUNC(E109+G109+I109, 0)</f>
        <v>0</v>
      </c>
      <c r="L109" s="11">
        <f>TRUNC(F109+H109+J109, 0)</f>
        <v>0</v>
      </c>
      <c r="M109" s="8" t="s">
        <v>145</v>
      </c>
      <c r="N109" s="2" t="s">
        <v>146</v>
      </c>
      <c r="O109" s="2" t="s">
        <v>51</v>
      </c>
      <c r="P109" s="2" t="s">
        <v>51</v>
      </c>
      <c r="Q109" s="2" t="s">
        <v>141</v>
      </c>
      <c r="R109" s="2" t="s">
        <v>60</v>
      </c>
      <c r="S109" s="2" t="s">
        <v>59</v>
      </c>
      <c r="T109" s="2" t="s">
        <v>59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51</v>
      </c>
      <c r="AS109" s="2" t="s">
        <v>51</v>
      </c>
      <c r="AT109" s="3"/>
      <c r="AU109" s="2" t="s">
        <v>147</v>
      </c>
      <c r="AV109" s="3">
        <v>24</v>
      </c>
    </row>
    <row r="110" spans="1:48" ht="30" customHeight="1" x14ac:dyDescent="0.3">
      <c r="A110" s="8" t="s">
        <v>148</v>
      </c>
      <c r="B110" s="8" t="s">
        <v>149</v>
      </c>
      <c r="C110" s="8" t="s">
        <v>96</v>
      </c>
      <c r="D110" s="9">
        <v>2</v>
      </c>
      <c r="E110" s="11"/>
      <c r="F110" s="11">
        <f>TRUNC(E110*D110, 0)</f>
        <v>0</v>
      </c>
      <c r="G110" s="11"/>
      <c r="H110" s="11">
        <f>TRUNC(G110*D110, 0)</f>
        <v>0</v>
      </c>
      <c r="I110" s="11"/>
      <c r="J110" s="11">
        <f>TRUNC(I110*D110, 0)</f>
        <v>0</v>
      </c>
      <c r="K110" s="11">
        <f>TRUNC(E110+G110+I110, 0)</f>
        <v>0</v>
      </c>
      <c r="L110" s="11">
        <f>TRUNC(F110+H110+J110, 0)</f>
        <v>0</v>
      </c>
      <c r="M110" s="8" t="s">
        <v>150</v>
      </c>
      <c r="N110" s="2" t="s">
        <v>151</v>
      </c>
      <c r="O110" s="2" t="s">
        <v>51</v>
      </c>
      <c r="P110" s="2" t="s">
        <v>51</v>
      </c>
      <c r="Q110" s="2" t="s">
        <v>141</v>
      </c>
      <c r="R110" s="2" t="s">
        <v>60</v>
      </c>
      <c r="S110" s="2" t="s">
        <v>59</v>
      </c>
      <c r="T110" s="2" t="s">
        <v>59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51</v>
      </c>
      <c r="AS110" s="2" t="s">
        <v>51</v>
      </c>
      <c r="AT110" s="3"/>
      <c r="AU110" s="2" t="s">
        <v>152</v>
      </c>
      <c r="AV110" s="3">
        <v>25</v>
      </c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77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78</v>
      </c>
    </row>
    <row r="134" spans="1:48" ht="30" customHeight="1" x14ac:dyDescent="0.3">
      <c r="A134" s="8" t="s">
        <v>264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153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154</v>
      </c>
      <c r="B135" s="8" t="s">
        <v>155</v>
      </c>
      <c r="C135" s="8" t="s">
        <v>156</v>
      </c>
      <c r="D135" s="9">
        <v>6.8</v>
      </c>
      <c r="E135" s="11"/>
      <c r="F135" s="11">
        <f t="shared" ref="F135:F140" si="4">TRUNC(E135*D135, 0)</f>
        <v>0</v>
      </c>
      <c r="G135" s="11"/>
      <c r="H135" s="11">
        <f t="shared" ref="H135:H140" si="5">TRUNC(G135*D135, 0)</f>
        <v>0</v>
      </c>
      <c r="I135" s="11"/>
      <c r="J135" s="11">
        <f t="shared" ref="J135:J140" si="6">TRUNC(I135*D135, 0)</f>
        <v>0</v>
      </c>
      <c r="K135" s="11">
        <f t="shared" ref="K135:L140" si="7">TRUNC(E135+G135+I135, 0)</f>
        <v>0</v>
      </c>
      <c r="L135" s="11">
        <f t="shared" si="7"/>
        <v>0</v>
      </c>
      <c r="M135" s="8" t="s">
        <v>157</v>
      </c>
      <c r="N135" s="2" t="s">
        <v>158</v>
      </c>
      <c r="O135" s="2" t="s">
        <v>51</v>
      </c>
      <c r="P135" s="2" t="s">
        <v>51</v>
      </c>
      <c r="Q135" s="2" t="s">
        <v>153</v>
      </c>
      <c r="R135" s="2" t="s">
        <v>60</v>
      </c>
      <c r="S135" s="2" t="s">
        <v>59</v>
      </c>
      <c r="T135" s="2" t="s">
        <v>59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51</v>
      </c>
      <c r="AS135" s="2" t="s">
        <v>51</v>
      </c>
      <c r="AT135" s="3"/>
      <c r="AU135" s="2" t="s">
        <v>159</v>
      </c>
      <c r="AV135" s="3">
        <v>27</v>
      </c>
    </row>
    <row r="136" spans="1:48" ht="30" customHeight="1" x14ac:dyDescent="0.3">
      <c r="A136" s="8" t="s">
        <v>160</v>
      </c>
      <c r="B136" s="8" t="s">
        <v>161</v>
      </c>
      <c r="C136" s="8" t="s">
        <v>102</v>
      </c>
      <c r="D136" s="9">
        <v>40</v>
      </c>
      <c r="E136" s="11"/>
      <c r="F136" s="11">
        <f t="shared" si="4"/>
        <v>0</v>
      </c>
      <c r="G136" s="11"/>
      <c r="H136" s="11">
        <f t="shared" si="5"/>
        <v>0</v>
      </c>
      <c r="I136" s="11"/>
      <c r="J136" s="11">
        <f t="shared" si="6"/>
        <v>0</v>
      </c>
      <c r="K136" s="11">
        <f t="shared" si="7"/>
        <v>0</v>
      </c>
      <c r="L136" s="11">
        <f t="shared" si="7"/>
        <v>0</v>
      </c>
      <c r="M136" s="8" t="s">
        <v>162</v>
      </c>
      <c r="N136" s="2" t="s">
        <v>163</v>
      </c>
      <c r="O136" s="2" t="s">
        <v>51</v>
      </c>
      <c r="P136" s="2" t="s">
        <v>51</v>
      </c>
      <c r="Q136" s="2" t="s">
        <v>153</v>
      </c>
      <c r="R136" s="2" t="s">
        <v>60</v>
      </c>
      <c r="S136" s="2" t="s">
        <v>59</v>
      </c>
      <c r="T136" s="2" t="s">
        <v>59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51</v>
      </c>
      <c r="AS136" s="2" t="s">
        <v>51</v>
      </c>
      <c r="AT136" s="3"/>
      <c r="AU136" s="2" t="s">
        <v>164</v>
      </c>
      <c r="AV136" s="3">
        <v>28</v>
      </c>
    </row>
    <row r="137" spans="1:48" ht="30" customHeight="1" x14ac:dyDescent="0.3">
      <c r="A137" s="8" t="s">
        <v>165</v>
      </c>
      <c r="B137" s="8" t="s">
        <v>166</v>
      </c>
      <c r="C137" s="8" t="s">
        <v>102</v>
      </c>
      <c r="D137" s="9">
        <v>20</v>
      </c>
      <c r="E137" s="11"/>
      <c r="F137" s="11">
        <f t="shared" si="4"/>
        <v>0</v>
      </c>
      <c r="G137" s="11"/>
      <c r="H137" s="11">
        <f t="shared" si="5"/>
        <v>0</v>
      </c>
      <c r="I137" s="11"/>
      <c r="J137" s="11">
        <f t="shared" si="6"/>
        <v>0</v>
      </c>
      <c r="K137" s="11">
        <f t="shared" si="7"/>
        <v>0</v>
      </c>
      <c r="L137" s="11">
        <f t="shared" si="7"/>
        <v>0</v>
      </c>
      <c r="M137" s="8" t="s">
        <v>167</v>
      </c>
      <c r="N137" s="2" t="s">
        <v>168</v>
      </c>
      <c r="O137" s="2" t="s">
        <v>51</v>
      </c>
      <c r="P137" s="2" t="s">
        <v>51</v>
      </c>
      <c r="Q137" s="2" t="s">
        <v>153</v>
      </c>
      <c r="R137" s="2" t="s">
        <v>60</v>
      </c>
      <c r="S137" s="2" t="s">
        <v>59</v>
      </c>
      <c r="T137" s="2" t="s">
        <v>59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51</v>
      </c>
      <c r="AS137" s="2" t="s">
        <v>51</v>
      </c>
      <c r="AT137" s="3"/>
      <c r="AU137" s="2" t="s">
        <v>169</v>
      </c>
      <c r="AV137" s="3">
        <v>29</v>
      </c>
    </row>
    <row r="138" spans="1:48" ht="30" customHeight="1" x14ac:dyDescent="0.3">
      <c r="A138" s="8" t="s">
        <v>170</v>
      </c>
      <c r="B138" s="8" t="s">
        <v>51</v>
      </c>
      <c r="C138" s="8" t="s">
        <v>171</v>
      </c>
      <c r="D138" s="9">
        <v>78</v>
      </c>
      <c r="E138" s="11"/>
      <c r="F138" s="11">
        <f t="shared" si="4"/>
        <v>0</v>
      </c>
      <c r="G138" s="11"/>
      <c r="H138" s="11">
        <f t="shared" si="5"/>
        <v>0</v>
      </c>
      <c r="I138" s="11"/>
      <c r="J138" s="11">
        <f t="shared" si="6"/>
        <v>0</v>
      </c>
      <c r="K138" s="11">
        <f t="shared" si="7"/>
        <v>0</v>
      </c>
      <c r="L138" s="11">
        <f t="shared" si="7"/>
        <v>0</v>
      </c>
      <c r="M138" s="8" t="s">
        <v>172</v>
      </c>
      <c r="N138" s="2" t="s">
        <v>173</v>
      </c>
      <c r="O138" s="2" t="s">
        <v>51</v>
      </c>
      <c r="P138" s="2" t="s">
        <v>51</v>
      </c>
      <c r="Q138" s="2" t="s">
        <v>153</v>
      </c>
      <c r="R138" s="2" t="s">
        <v>60</v>
      </c>
      <c r="S138" s="2" t="s">
        <v>59</v>
      </c>
      <c r="T138" s="2" t="s">
        <v>59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51</v>
      </c>
      <c r="AS138" s="2" t="s">
        <v>51</v>
      </c>
      <c r="AT138" s="3"/>
      <c r="AU138" s="2" t="s">
        <v>174</v>
      </c>
      <c r="AV138" s="3">
        <v>30</v>
      </c>
    </row>
    <row r="139" spans="1:48" ht="30" customHeight="1" x14ac:dyDescent="0.3">
      <c r="A139" s="8" t="s">
        <v>175</v>
      </c>
      <c r="B139" s="8" t="s">
        <v>176</v>
      </c>
      <c r="C139" s="8" t="s">
        <v>177</v>
      </c>
      <c r="D139" s="9">
        <v>48</v>
      </c>
      <c r="E139" s="11"/>
      <c r="F139" s="11">
        <f t="shared" si="4"/>
        <v>0</v>
      </c>
      <c r="G139" s="11"/>
      <c r="H139" s="11">
        <f t="shared" si="5"/>
        <v>0</v>
      </c>
      <c r="I139" s="11"/>
      <c r="J139" s="11">
        <f t="shared" si="6"/>
        <v>0</v>
      </c>
      <c r="K139" s="11">
        <f t="shared" si="7"/>
        <v>0</v>
      </c>
      <c r="L139" s="11">
        <f t="shared" si="7"/>
        <v>0</v>
      </c>
      <c r="M139" s="8" t="s">
        <v>178</v>
      </c>
      <c r="N139" s="2" t="s">
        <v>179</v>
      </c>
      <c r="O139" s="2" t="s">
        <v>51</v>
      </c>
      <c r="P139" s="2" t="s">
        <v>51</v>
      </c>
      <c r="Q139" s="2" t="s">
        <v>153</v>
      </c>
      <c r="R139" s="2" t="s">
        <v>60</v>
      </c>
      <c r="S139" s="2" t="s">
        <v>59</v>
      </c>
      <c r="T139" s="2" t="s">
        <v>59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51</v>
      </c>
      <c r="AS139" s="2" t="s">
        <v>51</v>
      </c>
      <c r="AT139" s="3"/>
      <c r="AU139" s="2" t="s">
        <v>180</v>
      </c>
      <c r="AV139" s="3">
        <v>31</v>
      </c>
    </row>
    <row r="140" spans="1:48" ht="30" customHeight="1" x14ac:dyDescent="0.3">
      <c r="A140" s="8" t="s">
        <v>181</v>
      </c>
      <c r="B140" s="8" t="s">
        <v>182</v>
      </c>
      <c r="C140" s="8" t="s">
        <v>96</v>
      </c>
      <c r="D140" s="9">
        <v>8</v>
      </c>
      <c r="E140" s="11"/>
      <c r="F140" s="11">
        <f t="shared" si="4"/>
        <v>0</v>
      </c>
      <c r="G140" s="11"/>
      <c r="H140" s="11">
        <f t="shared" si="5"/>
        <v>0</v>
      </c>
      <c r="I140" s="11"/>
      <c r="J140" s="11">
        <f t="shared" si="6"/>
        <v>0</v>
      </c>
      <c r="K140" s="11">
        <f t="shared" si="7"/>
        <v>0</v>
      </c>
      <c r="L140" s="11">
        <f t="shared" si="7"/>
        <v>0</v>
      </c>
      <c r="M140" s="8" t="s">
        <v>183</v>
      </c>
      <c r="N140" s="2" t="s">
        <v>184</v>
      </c>
      <c r="O140" s="2" t="s">
        <v>51</v>
      </c>
      <c r="P140" s="2" t="s">
        <v>51</v>
      </c>
      <c r="Q140" s="2" t="s">
        <v>153</v>
      </c>
      <c r="R140" s="2" t="s">
        <v>60</v>
      </c>
      <c r="S140" s="2" t="s">
        <v>59</v>
      </c>
      <c r="T140" s="2" t="s">
        <v>59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51</v>
      </c>
      <c r="AS140" s="2" t="s">
        <v>51</v>
      </c>
      <c r="AT140" s="3"/>
      <c r="AU140" s="2" t="s">
        <v>185</v>
      </c>
      <c r="AV140" s="3">
        <v>32</v>
      </c>
    </row>
    <row r="141" spans="1:48" ht="30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77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78</v>
      </c>
    </row>
    <row r="160" spans="1:48" ht="30" customHeight="1" x14ac:dyDescent="0.3">
      <c r="A160" s="8" t="s">
        <v>265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186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187</v>
      </c>
      <c r="B161" s="8" t="s">
        <v>188</v>
      </c>
      <c r="C161" s="8" t="s">
        <v>189</v>
      </c>
      <c r="D161" s="9">
        <v>10</v>
      </c>
      <c r="E161" s="11"/>
      <c r="F161" s="11">
        <f>TRUNC(E161*D161, 0)</f>
        <v>0</v>
      </c>
      <c r="G161" s="11"/>
      <c r="H161" s="11">
        <f>TRUNC(G161*D161, 0)</f>
        <v>0</v>
      </c>
      <c r="I161" s="11"/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190</v>
      </c>
      <c r="N161" s="2" t="s">
        <v>191</v>
      </c>
      <c r="O161" s="2" t="s">
        <v>51</v>
      </c>
      <c r="P161" s="2" t="s">
        <v>51</v>
      </c>
      <c r="Q161" s="2" t="s">
        <v>186</v>
      </c>
      <c r="R161" s="2" t="s">
        <v>60</v>
      </c>
      <c r="S161" s="2" t="s">
        <v>59</v>
      </c>
      <c r="T161" s="2" t="s">
        <v>59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51</v>
      </c>
      <c r="AS161" s="2" t="s">
        <v>51</v>
      </c>
      <c r="AT161" s="3"/>
      <c r="AU161" s="2" t="s">
        <v>192</v>
      </c>
      <c r="AV161" s="3">
        <v>34</v>
      </c>
    </row>
    <row r="162" spans="1:48" ht="30" customHeight="1" x14ac:dyDescent="0.3">
      <c r="A162" s="8" t="s">
        <v>193</v>
      </c>
      <c r="B162" s="8" t="s">
        <v>51</v>
      </c>
      <c r="C162" s="8" t="s">
        <v>102</v>
      </c>
      <c r="D162" s="9">
        <v>30</v>
      </c>
      <c r="E162" s="11"/>
      <c r="F162" s="11">
        <f>TRUNC(E162*D162, 0)</f>
        <v>0</v>
      </c>
      <c r="G162" s="11"/>
      <c r="H162" s="11">
        <f>TRUNC(G162*D162, 0)</f>
        <v>0</v>
      </c>
      <c r="I162" s="11"/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194</v>
      </c>
      <c r="N162" s="2" t="s">
        <v>195</v>
      </c>
      <c r="O162" s="2" t="s">
        <v>51</v>
      </c>
      <c r="P162" s="2" t="s">
        <v>51</v>
      </c>
      <c r="Q162" s="2" t="s">
        <v>186</v>
      </c>
      <c r="R162" s="2" t="s">
        <v>60</v>
      </c>
      <c r="S162" s="2" t="s">
        <v>59</v>
      </c>
      <c r="T162" s="2" t="s">
        <v>59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51</v>
      </c>
      <c r="AS162" s="2" t="s">
        <v>51</v>
      </c>
      <c r="AT162" s="3"/>
      <c r="AU162" s="2" t="s">
        <v>196</v>
      </c>
      <c r="AV162" s="3">
        <v>35</v>
      </c>
    </row>
    <row r="163" spans="1:48" ht="30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77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78</v>
      </c>
    </row>
    <row r="186" spans="1:48" ht="30" customHeight="1" x14ac:dyDescent="0.3">
      <c r="A186" s="8" t="s">
        <v>197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198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200</v>
      </c>
      <c r="B187" s="8" t="s">
        <v>51</v>
      </c>
      <c r="C187" s="8" t="s">
        <v>201</v>
      </c>
      <c r="D187" s="9">
        <v>297.7</v>
      </c>
      <c r="E187" s="11"/>
      <c r="F187" s="11">
        <f>TRUNC(E187*D187, 0)</f>
        <v>0</v>
      </c>
      <c r="G187" s="11"/>
      <c r="H187" s="11">
        <f>TRUNC(G187*D187, 0)</f>
        <v>0</v>
      </c>
      <c r="I187" s="11"/>
      <c r="J187" s="11">
        <f>TRUNC(I187*D187, 0)</f>
        <v>0</v>
      </c>
      <c r="K187" s="11">
        <f>TRUNC(E187+G187+I187, 0)</f>
        <v>0</v>
      </c>
      <c r="L187" s="11">
        <f>TRUNC(F187+H187+J187, 0)</f>
        <v>0</v>
      </c>
      <c r="M187" s="8" t="s">
        <v>51</v>
      </c>
      <c r="N187" s="2" t="s">
        <v>202</v>
      </c>
      <c r="O187" s="2" t="s">
        <v>51</v>
      </c>
      <c r="P187" s="2" t="s">
        <v>51</v>
      </c>
      <c r="Q187" s="2" t="s">
        <v>198</v>
      </c>
      <c r="R187" s="2" t="s">
        <v>59</v>
      </c>
      <c r="S187" s="2" t="s">
        <v>59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51</v>
      </c>
      <c r="AS187" s="2" t="s">
        <v>51</v>
      </c>
      <c r="AT187" s="3"/>
      <c r="AU187" s="2" t="s">
        <v>203</v>
      </c>
      <c r="AV187" s="3">
        <v>37</v>
      </c>
    </row>
    <row r="188" spans="1:48" ht="30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14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14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14" ht="30" customHeight="1" x14ac:dyDescent="0.3">
      <c r="A211" s="8" t="s">
        <v>77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78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  <rowBreaks count="8" manualBreakCount="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213</v>
      </c>
    </row>
    <row r="2" spans="1:7" x14ac:dyDescent="0.3">
      <c r="A2" s="1" t="s">
        <v>214</v>
      </c>
      <c r="B2" t="s">
        <v>212</v>
      </c>
    </row>
    <row r="3" spans="1:7" x14ac:dyDescent="0.3">
      <c r="A3" s="1" t="s">
        <v>215</v>
      </c>
      <c r="B3" t="s">
        <v>216</v>
      </c>
    </row>
    <row r="4" spans="1:7" x14ac:dyDescent="0.3">
      <c r="A4" s="1" t="s">
        <v>217</v>
      </c>
      <c r="B4">
        <v>5</v>
      </c>
    </row>
    <row r="5" spans="1:7" x14ac:dyDescent="0.3">
      <c r="A5" s="1" t="s">
        <v>218</v>
      </c>
      <c r="B5">
        <v>5</v>
      </c>
    </row>
    <row r="6" spans="1:7" x14ac:dyDescent="0.3">
      <c r="A6" s="1" t="s">
        <v>219</v>
      </c>
      <c r="B6" t="s">
        <v>220</v>
      </c>
    </row>
    <row r="7" spans="1:7" x14ac:dyDescent="0.3">
      <c r="A7" s="1" t="s">
        <v>221</v>
      </c>
      <c r="B7" t="s">
        <v>206</v>
      </c>
      <c r="C7">
        <v>1</v>
      </c>
    </row>
    <row r="8" spans="1:7" x14ac:dyDescent="0.3">
      <c r="A8" s="1" t="s">
        <v>222</v>
      </c>
      <c r="B8" t="s">
        <v>206</v>
      </c>
      <c r="C8">
        <v>2</v>
      </c>
    </row>
    <row r="9" spans="1:7" x14ac:dyDescent="0.3">
      <c r="A9" s="1" t="s">
        <v>223</v>
      </c>
      <c r="B9" t="s">
        <v>207</v>
      </c>
      <c r="C9" t="s">
        <v>208</v>
      </c>
      <c r="D9" t="s">
        <v>209</v>
      </c>
      <c r="E9" t="s">
        <v>210</v>
      </c>
      <c r="F9" t="s">
        <v>211</v>
      </c>
      <c r="G9" t="s">
        <v>224</v>
      </c>
    </row>
    <row r="10" spans="1:7" x14ac:dyDescent="0.3">
      <c r="A10" s="1" t="s">
        <v>225</v>
      </c>
      <c r="B10">
        <v>1205</v>
      </c>
      <c r="C10">
        <v>0</v>
      </c>
      <c r="D10">
        <v>0</v>
      </c>
    </row>
    <row r="11" spans="1:7" x14ac:dyDescent="0.3">
      <c r="A11" s="1" t="s">
        <v>226</v>
      </c>
      <c r="B11" t="s">
        <v>227</v>
      </c>
      <c r="C11">
        <v>3</v>
      </c>
    </row>
    <row r="12" spans="1:7" x14ac:dyDescent="0.3">
      <c r="A12" s="1" t="s">
        <v>228</v>
      </c>
      <c r="B12" t="s">
        <v>227</v>
      </c>
      <c r="C12">
        <v>3</v>
      </c>
    </row>
    <row r="13" spans="1:7" x14ac:dyDescent="0.3">
      <c r="A13" s="1" t="s">
        <v>229</v>
      </c>
      <c r="B13" t="s">
        <v>227</v>
      </c>
      <c r="C13">
        <v>2</v>
      </c>
    </row>
    <row r="14" spans="1:7" x14ac:dyDescent="0.3">
      <c r="A14" s="1" t="s">
        <v>230</v>
      </c>
      <c r="B14" t="s">
        <v>206</v>
      </c>
      <c r="C14">
        <v>5</v>
      </c>
    </row>
    <row r="15" spans="1:7" x14ac:dyDescent="0.3">
      <c r="A15" s="1" t="s">
        <v>231</v>
      </c>
      <c r="B15" t="s">
        <v>204</v>
      </c>
      <c r="C15" t="s">
        <v>232</v>
      </c>
      <c r="D15" t="s">
        <v>232</v>
      </c>
      <c r="E15" t="s">
        <v>232</v>
      </c>
      <c r="F15">
        <v>1</v>
      </c>
    </row>
    <row r="16" spans="1:7" x14ac:dyDescent="0.3">
      <c r="A16" s="1" t="s">
        <v>233</v>
      </c>
      <c r="B16">
        <v>11</v>
      </c>
      <c r="C16">
        <v>12</v>
      </c>
    </row>
    <row r="17" spans="1:13" x14ac:dyDescent="0.3">
      <c r="A17" s="1" t="s">
        <v>234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1" t="s">
        <v>235</v>
      </c>
      <c r="B18">
        <v>12.5</v>
      </c>
      <c r="C18">
        <v>7.1</v>
      </c>
    </row>
    <row r="19" spans="1:13" x14ac:dyDescent="0.3">
      <c r="A19" s="1" t="s">
        <v>236</v>
      </c>
    </row>
    <row r="20" spans="1:13" x14ac:dyDescent="0.3">
      <c r="A20" s="1" t="s">
        <v>237</v>
      </c>
      <c r="B20" s="1" t="s">
        <v>51</v>
      </c>
      <c r="C20">
        <v>1</v>
      </c>
    </row>
    <row r="21" spans="1:13" x14ac:dyDescent="0.3">
      <c r="A21" t="s">
        <v>205</v>
      </c>
      <c r="B21" t="s">
        <v>238</v>
      </c>
      <c r="C21" t="s">
        <v>239</v>
      </c>
    </row>
    <row r="22" spans="1:13" x14ac:dyDescent="0.3">
      <c r="A22">
        <v>1</v>
      </c>
      <c r="B22" s="1" t="s">
        <v>240</v>
      </c>
      <c r="C22" s="1" t="s">
        <v>241</v>
      </c>
    </row>
    <row r="23" spans="1:13" x14ac:dyDescent="0.3">
      <c r="A23">
        <v>2</v>
      </c>
      <c r="B23" s="1" t="s">
        <v>242</v>
      </c>
      <c r="C23" s="1" t="s">
        <v>243</v>
      </c>
    </row>
    <row r="24" spans="1:13" x14ac:dyDescent="0.3">
      <c r="A24">
        <v>3</v>
      </c>
      <c r="B24" s="1" t="s">
        <v>244</v>
      </c>
      <c r="C24" s="1" t="s">
        <v>245</v>
      </c>
    </row>
    <row r="25" spans="1:13" x14ac:dyDescent="0.3">
      <c r="A25">
        <v>4</v>
      </c>
      <c r="B25" s="1" t="s">
        <v>246</v>
      </c>
      <c r="C25" s="1" t="s">
        <v>247</v>
      </c>
    </row>
    <row r="26" spans="1:13" x14ac:dyDescent="0.3">
      <c r="A26">
        <v>5</v>
      </c>
      <c r="B26" s="1" t="s">
        <v>248</v>
      </c>
      <c r="C26" s="1" t="s">
        <v>249</v>
      </c>
    </row>
    <row r="27" spans="1:13" x14ac:dyDescent="0.3">
      <c r="A27">
        <v>6</v>
      </c>
      <c r="B27" s="1" t="s">
        <v>250</v>
      </c>
      <c r="C27" s="1" t="s">
        <v>251</v>
      </c>
    </row>
    <row r="28" spans="1:13" x14ac:dyDescent="0.3">
      <c r="A28">
        <v>7</v>
      </c>
      <c r="B28" s="1" t="s">
        <v>252</v>
      </c>
      <c r="C28" s="1" t="s">
        <v>253</v>
      </c>
    </row>
    <row r="29" spans="1:13" x14ac:dyDescent="0.3">
      <c r="A29">
        <v>8</v>
      </c>
      <c r="B29" s="1" t="s">
        <v>254</v>
      </c>
      <c r="C29" s="1" t="s">
        <v>255</v>
      </c>
    </row>
    <row r="30" spans="1:13" x14ac:dyDescent="0.3">
      <c r="A30">
        <v>9</v>
      </c>
      <c r="B30" s="1" t="s">
        <v>256</v>
      </c>
      <c r="C30" s="1" t="s">
        <v>257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</dc:creator>
  <cp:lastModifiedBy>USER</cp:lastModifiedBy>
  <dcterms:created xsi:type="dcterms:W3CDTF">2020-12-04T00:57:45Z</dcterms:created>
  <dcterms:modified xsi:type="dcterms:W3CDTF">2021-02-25T07:43:15Z</dcterms:modified>
</cp:coreProperties>
</file>