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15240" windowHeight="8145" tabRatio="907" firstSheet="4" activeTab="6"/>
  </bookViews>
  <sheets>
    <sheet name="VXXXXXXX" sheetId="35" state="veryHidden" r:id="rId1"/>
    <sheet name="ECSYSTEM" sheetId="36" state="veryHidden" r:id="rId2"/>
    <sheet name="ECSYSTEM_2" sheetId="37" state="veryHidden" r:id="rId3"/>
    <sheet name="ECSYSTEM_3" sheetId="38" state="veryHidden" r:id="rId4"/>
    <sheet name="갑지" sheetId="53" r:id="rId5"/>
    <sheet name="원가계산서" sheetId="51" r:id="rId6"/>
    <sheet name="내역" sheetId="19" r:id="rId7"/>
    <sheet name="노임" sheetId="3" state="hidden" r:id="rId8"/>
    <sheet name="일위대가표" sheetId="55" r:id="rId9"/>
    <sheet name="단가" sheetId="54" r:id="rId10"/>
    <sheet name="노임표" sheetId="52" r:id="rId11"/>
  </sheets>
  <externalReferences>
    <externalReference r:id="rId12"/>
    <externalReference r:id="rId13"/>
    <externalReference r:id="rId14"/>
    <externalReference r:id="rId15"/>
  </externalReferences>
  <definedNames>
    <definedName name="__q45" hidden="1">{"'용역비'!$A$4:$C$8"}</definedName>
    <definedName name="_1F" hidden="1">#REF!</definedName>
    <definedName name="AccessDatabase" hidden="1">"D:\공무jaje\98년품의-수불\98146.mdb"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CC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ddd" hidden="1">[1]Sheet1!$A$6:$A$216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TML_Email" hidden="1">""</definedName>
    <definedName name="HTML_Header" hidden="1">"용역비"</definedName>
    <definedName name="HTML_LastUpdate" hidden="1">"99-07-01"</definedName>
    <definedName name="HTML_LineAfter" hidden="1">FALSE</definedName>
    <definedName name="HTML_LineBefore" hidden="1">FALSE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"전체금액"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xlnm.Print_Area" localSheetId="4">갑지!$A$1:$I$19</definedName>
    <definedName name="_xlnm.Print_Area" localSheetId="6">내역!$A$1:$M$68</definedName>
    <definedName name="_xlnm.Print_Titles" localSheetId="6">내역!$1:$5</definedName>
    <definedName name="solver_itr" hidden="1">100</definedName>
    <definedName name="solver_lin" hidden="1">0</definedName>
    <definedName name="solver_neg" hidden="1">2</definedName>
    <definedName name="solver_num" hidden="1">1</definedName>
    <definedName name="solver_nwt" hidden="1">1</definedName>
    <definedName name="solver_scl" hidden="1">2</definedName>
    <definedName name="solver_sho" hidden="1">2</definedName>
    <definedName name="solver_tim" hidden="1">100</definedName>
    <definedName name="solver_tmp" hidden="1">500000000</definedName>
    <definedName name="solver_tol" hidden="1">0.05</definedName>
    <definedName name="solver_typ" hidden="1">1</definedName>
    <definedName name="solver_val" hidden="1">0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전열선출서." hidden="1">{#N/A,#N/A,FALSE,"전열산출서"}</definedName>
    <definedName name="WW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타경비" hidden="1">{#N/A,#N/A,TRUE,"토적및재료집계";#N/A,#N/A,TRUE,"토적및재료집계";#N/A,#N/A,TRUE,"단위량"}</definedName>
    <definedName name="ㄳㄳㄳㄳ" hidden="1">{"'용역비'!$A$4:$C$8"}</definedName>
    <definedName name="대상" hidden="1">{"'용역비'!$A$4:$C$8"}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" hidden="1">{#N/A,#N/A,TRUE,"토적및재료집계";#N/A,#N/A,TRUE,"토적및재료집계";#N/A,#N/A,TRUE,"단위량"}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hidden="1">#REF!</definedName>
    <definedName name="ㄹㅇㄶ옿" hidden="1">#REF!</definedName>
    <definedName name="배관공수율" hidden="1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직매54P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ㅎ" hidden="1">{"'용역비'!$A$4:$C$8"}</definedName>
    <definedName name="ㅎㄴ" hidden="1">#REF!</definedName>
    <definedName name="ㅎㄹ" hidden="1">#REF!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홍ㄹㄴㄷㄱ" hidden="1">#REF!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ㅛ" hidden="1">[2]수량산출!$A$1:$A$8561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44525"/>
</workbook>
</file>

<file path=xl/calcChain.xml><?xml version="1.0" encoding="utf-8"?>
<calcChain xmlns="http://schemas.openxmlformats.org/spreadsheetml/2006/main">
  <c r="K21" i="19" l="1"/>
  <c r="L6" i="19"/>
  <c r="G65" i="19" l="1"/>
  <c r="G63" i="19"/>
  <c r="G62" i="19"/>
  <c r="G61" i="19"/>
  <c r="G60" i="19"/>
  <c r="G59" i="19"/>
  <c r="G50" i="19"/>
  <c r="G49" i="19"/>
  <c r="I45" i="19"/>
  <c r="I40" i="19"/>
  <c r="I39" i="19"/>
  <c r="I38" i="19"/>
  <c r="F55" i="19"/>
  <c r="G55" i="19" s="1"/>
  <c r="L55" i="19" s="1"/>
  <c r="F56" i="19"/>
  <c r="G56" i="19" s="1"/>
  <c r="L56" i="19" s="1"/>
  <c r="F54" i="19"/>
  <c r="G54" i="19" s="1"/>
  <c r="L54" i="19" s="1"/>
  <c r="F53" i="19"/>
  <c r="G53" i="19" s="1"/>
  <c r="F46" i="19"/>
  <c r="G46" i="19" s="1"/>
  <c r="L46" i="19" s="1"/>
  <c r="F45" i="19"/>
  <c r="G45" i="19" s="1"/>
  <c r="F44" i="19"/>
  <c r="G44" i="19" s="1"/>
  <c r="L44" i="19" s="1"/>
  <c r="F43" i="19"/>
  <c r="G43" i="19" s="1"/>
  <c r="L43" i="19" s="1"/>
  <c r="F42" i="19"/>
  <c r="G42" i="19" s="1"/>
  <c r="L42" i="19" s="1"/>
  <c r="F41" i="19"/>
  <c r="G41" i="19" s="1"/>
  <c r="L41" i="19" s="1"/>
  <c r="F40" i="19"/>
  <c r="G40" i="19" s="1"/>
  <c r="F39" i="19"/>
  <c r="G39" i="19" s="1"/>
  <c r="L39" i="19" s="1"/>
  <c r="F38" i="19"/>
  <c r="G38" i="19" s="1"/>
  <c r="F37" i="19"/>
  <c r="G37" i="19" s="1"/>
  <c r="L37" i="19" s="1"/>
  <c r="F36" i="19"/>
  <c r="G36" i="19" s="1"/>
  <c r="L36" i="19" s="1"/>
  <c r="F35" i="19"/>
  <c r="G35" i="19" s="1"/>
  <c r="C112" i="55"/>
  <c r="G48" i="19" l="1"/>
  <c r="L40" i="19"/>
  <c r="L45" i="19"/>
  <c r="L38" i="19"/>
  <c r="G34" i="19"/>
  <c r="K7" i="19" l="1"/>
  <c r="C72" i="55" l="1"/>
  <c r="C71" i="55"/>
  <c r="C70" i="55"/>
  <c r="C69" i="55"/>
  <c r="C35" i="55" l="1"/>
  <c r="L29" i="19" l="1"/>
  <c r="A2" i="51"/>
  <c r="A6" i="53" s="1"/>
  <c r="G22" i="19" l="1"/>
  <c r="I30" i="19"/>
  <c r="G30" i="19"/>
  <c r="F13" i="19" l="1"/>
  <c r="G25" i="19"/>
  <c r="G28" i="19"/>
  <c r="G27" i="19"/>
  <c r="G26" i="19"/>
  <c r="G24" i="19"/>
  <c r="G23" i="19"/>
  <c r="G21" i="19" l="1"/>
  <c r="L24" i="19"/>
  <c r="D12" i="51"/>
  <c r="F10" i="19"/>
  <c r="F15" i="19"/>
  <c r="F14" i="19"/>
  <c r="F16" i="19"/>
  <c r="F11" i="19"/>
  <c r="F17" i="19"/>
  <c r="F9" i="19"/>
  <c r="F12" i="19"/>
  <c r="F18" i="19"/>
  <c r="F19" i="19"/>
  <c r="L23" i="19"/>
  <c r="L20" i="19" l="1"/>
  <c r="G18" i="19" l="1"/>
  <c r="G17" i="19"/>
  <c r="L17" i="19" s="1"/>
  <c r="G14" i="19"/>
  <c r="L14" i="19" s="1"/>
  <c r="G13" i="19"/>
  <c r="G11" i="19"/>
  <c r="G10" i="19"/>
  <c r="L10" i="19" s="1"/>
  <c r="G9" i="19"/>
  <c r="L9" i="19" s="1"/>
  <c r="F8" i="19"/>
  <c r="G19" i="19"/>
  <c r="L19" i="19" s="1"/>
  <c r="G16" i="19"/>
  <c r="L16" i="19" s="1"/>
  <c r="G15" i="19"/>
  <c r="L15" i="19" s="1"/>
  <c r="G12" i="19"/>
  <c r="L22" i="19" l="1"/>
  <c r="A17" i="54"/>
  <c r="A14" i="54"/>
  <c r="A12" i="54"/>
  <c r="A6" i="54"/>
  <c r="G8" i="19" l="1"/>
  <c r="L8" i="19" s="1"/>
  <c r="G7" i="19" l="1"/>
  <c r="G68" i="19" s="1"/>
  <c r="Z129" i="3" l="1"/>
  <c r="L129" i="3"/>
  <c r="J129" i="3"/>
  <c r="H129" i="3"/>
  <c r="F129" i="3"/>
  <c r="L128" i="3"/>
  <c r="J128" i="3"/>
  <c r="H128" i="3"/>
  <c r="F128" i="3"/>
  <c r="L127" i="3"/>
  <c r="J127" i="3"/>
  <c r="H127" i="3"/>
  <c r="F127" i="3"/>
  <c r="L126" i="3"/>
  <c r="J126" i="3"/>
  <c r="H126" i="3"/>
  <c r="F126" i="3"/>
  <c r="L125" i="3"/>
  <c r="J125" i="3"/>
  <c r="H125" i="3"/>
  <c r="F125" i="3"/>
  <c r="L124" i="3"/>
  <c r="J124" i="3"/>
  <c r="H124" i="3"/>
  <c r="F124" i="3"/>
  <c r="L123" i="3"/>
  <c r="J123" i="3"/>
  <c r="H123" i="3"/>
  <c r="F123" i="3"/>
  <c r="L122" i="3"/>
  <c r="J122" i="3"/>
  <c r="H122" i="3"/>
  <c r="F122" i="3"/>
  <c r="P121" i="3"/>
  <c r="N121" i="3"/>
  <c r="L121" i="3"/>
  <c r="J121" i="3"/>
  <c r="H121" i="3"/>
  <c r="F121" i="3"/>
  <c r="P120" i="3"/>
  <c r="N120" i="3"/>
  <c r="L120" i="3"/>
  <c r="J120" i="3"/>
  <c r="H120" i="3"/>
  <c r="F120" i="3"/>
  <c r="V119" i="3"/>
  <c r="T119" i="3"/>
  <c r="R119" i="3"/>
  <c r="P119" i="3"/>
  <c r="N119" i="3"/>
  <c r="L119" i="3"/>
  <c r="J119" i="3"/>
  <c r="H119" i="3"/>
  <c r="F119" i="3"/>
  <c r="V118" i="3"/>
  <c r="T118" i="3"/>
  <c r="R118" i="3"/>
  <c r="P118" i="3"/>
  <c r="N118" i="3"/>
  <c r="L118" i="3"/>
  <c r="J118" i="3"/>
  <c r="H118" i="3"/>
  <c r="F118" i="3"/>
  <c r="V117" i="3"/>
  <c r="T117" i="3"/>
  <c r="R117" i="3"/>
  <c r="P117" i="3"/>
  <c r="N117" i="3"/>
  <c r="L117" i="3"/>
  <c r="J117" i="3"/>
  <c r="H117" i="3"/>
  <c r="F117" i="3"/>
  <c r="V116" i="3"/>
  <c r="T116" i="3"/>
  <c r="R116" i="3"/>
  <c r="P116" i="3"/>
  <c r="N116" i="3"/>
  <c r="L116" i="3"/>
  <c r="J116" i="3"/>
  <c r="H116" i="3"/>
  <c r="F116" i="3"/>
  <c r="V115" i="3"/>
  <c r="T115" i="3"/>
  <c r="R115" i="3"/>
  <c r="P115" i="3"/>
  <c r="N115" i="3"/>
  <c r="L115" i="3"/>
  <c r="J115" i="3"/>
  <c r="H115" i="3"/>
  <c r="F115" i="3"/>
  <c r="V114" i="3"/>
  <c r="T114" i="3"/>
  <c r="R114" i="3"/>
  <c r="P114" i="3"/>
  <c r="N114" i="3"/>
  <c r="L114" i="3"/>
  <c r="J114" i="3"/>
  <c r="H114" i="3"/>
  <c r="F114" i="3"/>
  <c r="V113" i="3"/>
  <c r="T113" i="3"/>
  <c r="R113" i="3"/>
  <c r="P113" i="3"/>
  <c r="N113" i="3"/>
  <c r="L113" i="3"/>
  <c r="J113" i="3"/>
  <c r="H113" i="3"/>
  <c r="F113" i="3"/>
  <c r="V112" i="3"/>
  <c r="T112" i="3"/>
  <c r="R112" i="3"/>
  <c r="P112" i="3"/>
  <c r="N112" i="3"/>
  <c r="L112" i="3"/>
  <c r="J112" i="3"/>
  <c r="H112" i="3"/>
  <c r="F112" i="3"/>
  <c r="V111" i="3"/>
  <c r="T111" i="3"/>
  <c r="R111" i="3"/>
  <c r="P111" i="3"/>
  <c r="N111" i="3"/>
  <c r="L111" i="3"/>
  <c r="J111" i="3"/>
  <c r="H111" i="3"/>
  <c r="F111" i="3"/>
  <c r="V110" i="3"/>
  <c r="T110" i="3"/>
  <c r="R110" i="3"/>
  <c r="P110" i="3"/>
  <c r="N110" i="3"/>
  <c r="L110" i="3"/>
  <c r="J110" i="3"/>
  <c r="H110" i="3"/>
  <c r="F110" i="3"/>
  <c r="V109" i="3"/>
  <c r="T109" i="3"/>
  <c r="R109" i="3"/>
  <c r="P109" i="3"/>
  <c r="N109" i="3"/>
  <c r="L109" i="3"/>
  <c r="J109" i="3"/>
  <c r="H109" i="3"/>
  <c r="F109" i="3"/>
  <c r="V108" i="3"/>
  <c r="T108" i="3"/>
  <c r="R108" i="3"/>
  <c r="P108" i="3"/>
  <c r="N108" i="3"/>
  <c r="L108" i="3"/>
  <c r="J108" i="3"/>
  <c r="H108" i="3"/>
  <c r="F108" i="3"/>
  <c r="V107" i="3"/>
  <c r="T107" i="3"/>
  <c r="R107" i="3"/>
  <c r="P107" i="3"/>
  <c r="N107" i="3"/>
  <c r="L107" i="3"/>
  <c r="J107" i="3"/>
  <c r="H107" i="3"/>
  <c r="F107" i="3"/>
  <c r="V106" i="3"/>
  <c r="T106" i="3"/>
  <c r="R106" i="3"/>
  <c r="P106" i="3"/>
  <c r="N106" i="3"/>
  <c r="L106" i="3"/>
  <c r="J106" i="3"/>
  <c r="H106" i="3"/>
  <c r="F106" i="3"/>
  <c r="V105" i="3"/>
  <c r="T105" i="3"/>
  <c r="R105" i="3"/>
  <c r="P105" i="3"/>
  <c r="N105" i="3"/>
  <c r="L105" i="3"/>
  <c r="J105" i="3"/>
  <c r="H105" i="3"/>
  <c r="F105" i="3"/>
  <c r="V104" i="3"/>
  <c r="T104" i="3"/>
  <c r="R104" i="3"/>
  <c r="P104" i="3"/>
  <c r="N104" i="3"/>
  <c r="L104" i="3"/>
  <c r="J104" i="3"/>
  <c r="H104" i="3"/>
  <c r="F104" i="3"/>
  <c r="V103" i="3"/>
  <c r="T103" i="3"/>
  <c r="R103" i="3"/>
  <c r="P103" i="3"/>
  <c r="N103" i="3"/>
  <c r="L103" i="3"/>
  <c r="J103" i="3"/>
  <c r="H103" i="3"/>
  <c r="F103" i="3"/>
  <c r="V102" i="3"/>
  <c r="T102" i="3"/>
  <c r="R102" i="3"/>
  <c r="P102" i="3"/>
  <c r="N102" i="3"/>
  <c r="L102" i="3"/>
  <c r="J102" i="3"/>
  <c r="H102" i="3"/>
  <c r="F102" i="3"/>
  <c r="V101" i="3"/>
  <c r="T101" i="3"/>
  <c r="R101" i="3"/>
  <c r="P101" i="3"/>
  <c r="N101" i="3"/>
  <c r="L101" i="3"/>
  <c r="J101" i="3"/>
  <c r="H101" i="3"/>
  <c r="F101" i="3"/>
  <c r="V100" i="3"/>
  <c r="T100" i="3"/>
  <c r="R100" i="3"/>
  <c r="P100" i="3"/>
  <c r="N100" i="3"/>
  <c r="L100" i="3"/>
  <c r="J100" i="3"/>
  <c r="H100" i="3"/>
  <c r="F100" i="3"/>
  <c r="V99" i="3"/>
  <c r="T99" i="3"/>
  <c r="R99" i="3"/>
  <c r="P99" i="3"/>
  <c r="N99" i="3"/>
  <c r="L99" i="3"/>
  <c r="J99" i="3"/>
  <c r="H99" i="3"/>
  <c r="F99" i="3"/>
  <c r="V98" i="3"/>
  <c r="T98" i="3"/>
  <c r="R98" i="3"/>
  <c r="P98" i="3"/>
  <c r="N98" i="3"/>
  <c r="L98" i="3"/>
  <c r="J98" i="3"/>
  <c r="H98" i="3"/>
  <c r="F98" i="3"/>
  <c r="V97" i="3"/>
  <c r="T97" i="3"/>
  <c r="R97" i="3"/>
  <c r="P97" i="3"/>
  <c r="N97" i="3"/>
  <c r="L97" i="3"/>
  <c r="J97" i="3"/>
  <c r="H97" i="3"/>
  <c r="F97" i="3"/>
  <c r="V96" i="3"/>
  <c r="T96" i="3"/>
  <c r="R96" i="3"/>
  <c r="P96" i="3"/>
  <c r="N96" i="3"/>
  <c r="L96" i="3"/>
  <c r="J96" i="3"/>
  <c r="H96" i="3"/>
  <c r="F96" i="3"/>
  <c r="V95" i="3"/>
  <c r="T95" i="3"/>
  <c r="R95" i="3"/>
  <c r="P95" i="3"/>
  <c r="N95" i="3"/>
  <c r="L95" i="3"/>
  <c r="J95" i="3"/>
  <c r="H95" i="3"/>
  <c r="F95" i="3"/>
  <c r="V94" i="3"/>
  <c r="T94" i="3"/>
  <c r="R94" i="3"/>
  <c r="P94" i="3"/>
  <c r="N94" i="3"/>
  <c r="L94" i="3"/>
  <c r="J94" i="3"/>
  <c r="H94" i="3"/>
  <c r="F94" i="3"/>
  <c r="V93" i="3"/>
  <c r="T93" i="3"/>
  <c r="R93" i="3"/>
  <c r="P93" i="3"/>
  <c r="N93" i="3"/>
  <c r="L93" i="3"/>
  <c r="J93" i="3"/>
  <c r="H93" i="3"/>
  <c r="F93" i="3"/>
  <c r="V92" i="3"/>
  <c r="T92" i="3"/>
  <c r="R92" i="3"/>
  <c r="P92" i="3"/>
  <c r="N92" i="3"/>
  <c r="L92" i="3"/>
  <c r="J92" i="3"/>
  <c r="H92" i="3"/>
  <c r="F92" i="3"/>
  <c r="V91" i="3"/>
  <c r="T91" i="3"/>
  <c r="R91" i="3"/>
  <c r="P91" i="3"/>
  <c r="N91" i="3"/>
  <c r="L91" i="3"/>
  <c r="J91" i="3"/>
  <c r="H91" i="3"/>
  <c r="F91" i="3"/>
  <c r="V90" i="3"/>
  <c r="T90" i="3"/>
  <c r="R90" i="3"/>
  <c r="P90" i="3"/>
  <c r="N90" i="3"/>
  <c r="L90" i="3"/>
  <c r="J90" i="3"/>
  <c r="H90" i="3"/>
  <c r="F90" i="3"/>
  <c r="V89" i="3"/>
  <c r="T89" i="3"/>
  <c r="R89" i="3"/>
  <c r="P89" i="3"/>
  <c r="N89" i="3"/>
  <c r="L89" i="3"/>
  <c r="J89" i="3"/>
  <c r="H89" i="3"/>
  <c r="F89" i="3"/>
  <c r="V88" i="3"/>
  <c r="T88" i="3"/>
  <c r="R88" i="3"/>
  <c r="P88" i="3"/>
  <c r="N88" i="3"/>
  <c r="L88" i="3"/>
  <c r="J88" i="3"/>
  <c r="H88" i="3"/>
  <c r="F88" i="3"/>
  <c r="V87" i="3"/>
  <c r="T87" i="3"/>
  <c r="R87" i="3"/>
  <c r="P87" i="3"/>
  <c r="N87" i="3"/>
  <c r="L87" i="3"/>
  <c r="J87" i="3"/>
  <c r="H87" i="3"/>
  <c r="F87" i="3"/>
  <c r="V86" i="3"/>
  <c r="T86" i="3"/>
  <c r="R86" i="3"/>
  <c r="P86" i="3"/>
  <c r="N86" i="3"/>
  <c r="L86" i="3"/>
  <c r="J86" i="3"/>
  <c r="H86" i="3"/>
  <c r="F86" i="3"/>
  <c r="V85" i="3"/>
  <c r="T85" i="3"/>
  <c r="R85" i="3"/>
  <c r="P85" i="3"/>
  <c r="N85" i="3"/>
  <c r="L85" i="3"/>
  <c r="J85" i="3"/>
  <c r="H85" i="3"/>
  <c r="F85" i="3"/>
  <c r="V84" i="3"/>
  <c r="T84" i="3"/>
  <c r="R84" i="3"/>
  <c r="P84" i="3"/>
  <c r="N84" i="3"/>
  <c r="L84" i="3"/>
  <c r="J84" i="3"/>
  <c r="H84" i="3"/>
  <c r="F84" i="3"/>
  <c r="V83" i="3"/>
  <c r="T83" i="3"/>
  <c r="R83" i="3"/>
  <c r="P83" i="3"/>
  <c r="N83" i="3"/>
  <c r="L83" i="3"/>
  <c r="J83" i="3"/>
  <c r="H83" i="3"/>
  <c r="F83" i="3"/>
  <c r="V82" i="3"/>
  <c r="T82" i="3"/>
  <c r="R82" i="3"/>
  <c r="P82" i="3"/>
  <c r="N82" i="3"/>
  <c r="L82" i="3"/>
  <c r="J82" i="3"/>
  <c r="H82" i="3"/>
  <c r="F82" i="3"/>
  <c r="V81" i="3"/>
  <c r="T81" i="3"/>
  <c r="R81" i="3"/>
  <c r="P81" i="3"/>
  <c r="N81" i="3"/>
  <c r="L81" i="3"/>
  <c r="J81" i="3"/>
  <c r="H81" i="3"/>
  <c r="F81" i="3"/>
  <c r="V80" i="3"/>
  <c r="T80" i="3"/>
  <c r="R80" i="3"/>
  <c r="P80" i="3"/>
  <c r="N80" i="3"/>
  <c r="L80" i="3"/>
  <c r="J80" i="3"/>
  <c r="H80" i="3"/>
  <c r="F80" i="3"/>
  <c r="V79" i="3"/>
  <c r="T79" i="3"/>
  <c r="R79" i="3"/>
  <c r="P79" i="3"/>
  <c r="N79" i="3"/>
  <c r="L79" i="3"/>
  <c r="J79" i="3"/>
  <c r="H79" i="3"/>
  <c r="F79" i="3"/>
  <c r="V78" i="3"/>
  <c r="T78" i="3"/>
  <c r="R78" i="3"/>
  <c r="P78" i="3"/>
  <c r="N78" i="3"/>
  <c r="L78" i="3"/>
  <c r="J78" i="3"/>
  <c r="H78" i="3"/>
  <c r="F78" i="3"/>
  <c r="V77" i="3"/>
  <c r="T77" i="3"/>
  <c r="R77" i="3"/>
  <c r="P77" i="3"/>
  <c r="N77" i="3"/>
  <c r="L77" i="3"/>
  <c r="J77" i="3"/>
  <c r="H77" i="3"/>
  <c r="F77" i="3"/>
  <c r="V76" i="3"/>
  <c r="T76" i="3"/>
  <c r="R76" i="3"/>
  <c r="P76" i="3"/>
  <c r="N76" i="3"/>
  <c r="L76" i="3"/>
  <c r="J76" i="3"/>
  <c r="H76" i="3"/>
  <c r="F76" i="3"/>
  <c r="V75" i="3"/>
  <c r="T75" i="3"/>
  <c r="R75" i="3"/>
  <c r="P75" i="3"/>
  <c r="N75" i="3"/>
  <c r="L75" i="3"/>
  <c r="J75" i="3"/>
  <c r="H75" i="3"/>
  <c r="F75" i="3"/>
  <c r="V74" i="3"/>
  <c r="T74" i="3"/>
  <c r="R74" i="3"/>
  <c r="P74" i="3"/>
  <c r="N74" i="3"/>
  <c r="L74" i="3"/>
  <c r="J74" i="3"/>
  <c r="H74" i="3"/>
  <c r="F74" i="3"/>
  <c r="V73" i="3"/>
  <c r="T73" i="3"/>
  <c r="R73" i="3"/>
  <c r="P73" i="3"/>
  <c r="N73" i="3"/>
  <c r="L73" i="3"/>
  <c r="J73" i="3"/>
  <c r="H73" i="3"/>
  <c r="F73" i="3"/>
  <c r="V72" i="3"/>
  <c r="T72" i="3"/>
  <c r="R72" i="3"/>
  <c r="P72" i="3"/>
  <c r="N72" i="3"/>
  <c r="L72" i="3"/>
  <c r="J72" i="3"/>
  <c r="H72" i="3"/>
  <c r="F72" i="3"/>
  <c r="V71" i="3"/>
  <c r="T71" i="3"/>
  <c r="R71" i="3"/>
  <c r="P71" i="3"/>
  <c r="N71" i="3"/>
  <c r="L71" i="3"/>
  <c r="J71" i="3"/>
  <c r="H71" i="3"/>
  <c r="F71" i="3"/>
  <c r="V70" i="3"/>
  <c r="T70" i="3"/>
  <c r="R70" i="3"/>
  <c r="P70" i="3"/>
  <c r="N70" i="3"/>
  <c r="L70" i="3"/>
  <c r="J70" i="3"/>
  <c r="H70" i="3"/>
  <c r="F70" i="3"/>
  <c r="V69" i="3"/>
  <c r="T69" i="3"/>
  <c r="R69" i="3"/>
  <c r="P69" i="3"/>
  <c r="N69" i="3"/>
  <c r="L69" i="3"/>
  <c r="J69" i="3"/>
  <c r="H69" i="3"/>
  <c r="F69" i="3"/>
  <c r="V68" i="3"/>
  <c r="T68" i="3"/>
  <c r="R68" i="3"/>
  <c r="P68" i="3"/>
  <c r="N68" i="3"/>
  <c r="L68" i="3"/>
  <c r="J68" i="3"/>
  <c r="H68" i="3"/>
  <c r="F68" i="3"/>
  <c r="V67" i="3"/>
  <c r="T67" i="3"/>
  <c r="R67" i="3"/>
  <c r="P67" i="3"/>
  <c r="N67" i="3"/>
  <c r="L67" i="3"/>
  <c r="J67" i="3"/>
  <c r="H67" i="3"/>
  <c r="F67" i="3"/>
  <c r="V66" i="3"/>
  <c r="T66" i="3"/>
  <c r="R66" i="3"/>
  <c r="P66" i="3"/>
  <c r="N66" i="3"/>
  <c r="L66" i="3"/>
  <c r="J66" i="3"/>
  <c r="H66" i="3"/>
  <c r="F66" i="3"/>
  <c r="V65" i="3"/>
  <c r="T65" i="3"/>
  <c r="R65" i="3"/>
  <c r="P65" i="3"/>
  <c r="N65" i="3"/>
  <c r="L65" i="3"/>
  <c r="J65" i="3"/>
  <c r="H65" i="3"/>
  <c r="F65" i="3"/>
  <c r="V64" i="3"/>
  <c r="T64" i="3"/>
  <c r="R64" i="3"/>
  <c r="P64" i="3"/>
  <c r="N64" i="3"/>
  <c r="L64" i="3"/>
  <c r="J64" i="3"/>
  <c r="H64" i="3"/>
  <c r="F64" i="3"/>
  <c r="V63" i="3"/>
  <c r="T63" i="3"/>
  <c r="R63" i="3"/>
  <c r="P63" i="3"/>
  <c r="N63" i="3"/>
  <c r="L63" i="3"/>
  <c r="J63" i="3"/>
  <c r="H63" i="3"/>
  <c r="F63" i="3"/>
  <c r="V62" i="3"/>
  <c r="T62" i="3"/>
  <c r="R62" i="3"/>
  <c r="P62" i="3"/>
  <c r="N62" i="3"/>
  <c r="L62" i="3"/>
  <c r="J62" i="3"/>
  <c r="H62" i="3"/>
  <c r="F62" i="3"/>
  <c r="V61" i="3"/>
  <c r="T61" i="3"/>
  <c r="R61" i="3"/>
  <c r="P61" i="3"/>
  <c r="N61" i="3"/>
  <c r="L61" i="3"/>
  <c r="J61" i="3"/>
  <c r="H61" i="3"/>
  <c r="F61" i="3"/>
  <c r="V60" i="3"/>
  <c r="T60" i="3"/>
  <c r="R60" i="3"/>
  <c r="P60" i="3"/>
  <c r="N60" i="3"/>
  <c r="L60" i="3"/>
  <c r="J60" i="3"/>
  <c r="H60" i="3"/>
  <c r="F60" i="3"/>
  <c r="V59" i="3"/>
  <c r="T59" i="3"/>
  <c r="R59" i="3"/>
  <c r="P59" i="3"/>
  <c r="N59" i="3"/>
  <c r="L59" i="3"/>
  <c r="J59" i="3"/>
  <c r="H59" i="3"/>
  <c r="F59" i="3"/>
  <c r="V58" i="3"/>
  <c r="T58" i="3"/>
  <c r="R58" i="3"/>
  <c r="P58" i="3"/>
  <c r="N58" i="3"/>
  <c r="L58" i="3"/>
  <c r="J58" i="3"/>
  <c r="H58" i="3"/>
  <c r="F58" i="3"/>
  <c r="V57" i="3"/>
  <c r="T57" i="3"/>
  <c r="R57" i="3"/>
  <c r="P57" i="3"/>
  <c r="N57" i="3"/>
  <c r="L57" i="3"/>
  <c r="J57" i="3"/>
  <c r="H57" i="3"/>
  <c r="F57" i="3"/>
  <c r="V56" i="3"/>
  <c r="T56" i="3"/>
  <c r="R56" i="3"/>
  <c r="P56" i="3"/>
  <c r="N56" i="3"/>
  <c r="L56" i="3"/>
  <c r="J56" i="3"/>
  <c r="H56" i="3"/>
  <c r="F56" i="3"/>
  <c r="V55" i="3"/>
  <c r="T55" i="3"/>
  <c r="R55" i="3"/>
  <c r="P55" i="3"/>
  <c r="N55" i="3"/>
  <c r="L55" i="3"/>
  <c r="J55" i="3"/>
  <c r="H55" i="3"/>
  <c r="F55" i="3"/>
  <c r="V54" i="3"/>
  <c r="T54" i="3"/>
  <c r="R54" i="3"/>
  <c r="P54" i="3"/>
  <c r="N54" i="3"/>
  <c r="L54" i="3"/>
  <c r="J54" i="3"/>
  <c r="H54" i="3"/>
  <c r="F54" i="3"/>
  <c r="V53" i="3"/>
  <c r="T53" i="3"/>
  <c r="R53" i="3"/>
  <c r="P53" i="3"/>
  <c r="N53" i="3"/>
  <c r="L53" i="3"/>
  <c r="J53" i="3"/>
  <c r="H53" i="3"/>
  <c r="F53" i="3"/>
  <c r="V52" i="3"/>
  <c r="T52" i="3"/>
  <c r="R52" i="3"/>
  <c r="P52" i="3"/>
  <c r="N52" i="3"/>
  <c r="L52" i="3"/>
  <c r="J52" i="3"/>
  <c r="H52" i="3"/>
  <c r="F52" i="3"/>
  <c r="V51" i="3"/>
  <c r="T51" i="3"/>
  <c r="R51" i="3"/>
  <c r="P51" i="3"/>
  <c r="N51" i="3"/>
  <c r="L51" i="3"/>
  <c r="J51" i="3"/>
  <c r="H51" i="3"/>
  <c r="F51" i="3"/>
  <c r="V50" i="3"/>
  <c r="T50" i="3"/>
  <c r="R50" i="3"/>
  <c r="P50" i="3"/>
  <c r="N50" i="3"/>
  <c r="L50" i="3"/>
  <c r="J50" i="3"/>
  <c r="H50" i="3"/>
  <c r="F50" i="3"/>
  <c r="V49" i="3"/>
  <c r="T49" i="3"/>
  <c r="R49" i="3"/>
  <c r="P49" i="3"/>
  <c r="N49" i="3"/>
  <c r="L49" i="3"/>
  <c r="J49" i="3"/>
  <c r="H49" i="3"/>
  <c r="F49" i="3"/>
  <c r="V48" i="3"/>
  <c r="T48" i="3"/>
  <c r="R48" i="3"/>
  <c r="P48" i="3"/>
  <c r="N48" i="3"/>
  <c r="L48" i="3"/>
  <c r="J48" i="3"/>
  <c r="H48" i="3"/>
  <c r="F48" i="3"/>
  <c r="V47" i="3"/>
  <c r="T47" i="3"/>
  <c r="R47" i="3"/>
  <c r="P47" i="3"/>
  <c r="N47" i="3"/>
  <c r="L47" i="3"/>
  <c r="J47" i="3"/>
  <c r="H47" i="3"/>
  <c r="F47" i="3"/>
  <c r="V46" i="3"/>
  <c r="T46" i="3"/>
  <c r="R46" i="3"/>
  <c r="P46" i="3"/>
  <c r="N46" i="3"/>
  <c r="L46" i="3"/>
  <c r="J46" i="3"/>
  <c r="H46" i="3"/>
  <c r="F46" i="3"/>
  <c r="V45" i="3"/>
  <c r="T45" i="3"/>
  <c r="R45" i="3"/>
  <c r="P45" i="3"/>
  <c r="N45" i="3"/>
  <c r="L45" i="3"/>
  <c r="J45" i="3"/>
  <c r="H45" i="3"/>
  <c r="F45" i="3"/>
  <c r="V44" i="3"/>
  <c r="T44" i="3"/>
  <c r="R44" i="3"/>
  <c r="P44" i="3"/>
  <c r="N44" i="3"/>
  <c r="L44" i="3"/>
  <c r="J44" i="3"/>
  <c r="H44" i="3"/>
  <c r="F44" i="3"/>
  <c r="V43" i="3"/>
  <c r="T43" i="3"/>
  <c r="R43" i="3"/>
  <c r="P43" i="3"/>
  <c r="N43" i="3"/>
  <c r="L43" i="3"/>
  <c r="J43" i="3"/>
  <c r="H43" i="3"/>
  <c r="F43" i="3"/>
  <c r="V42" i="3"/>
  <c r="T42" i="3"/>
  <c r="R42" i="3"/>
  <c r="P42" i="3"/>
  <c r="N42" i="3"/>
  <c r="L42" i="3"/>
  <c r="J42" i="3"/>
  <c r="H42" i="3"/>
  <c r="F42" i="3"/>
  <c r="V41" i="3"/>
  <c r="T41" i="3"/>
  <c r="R41" i="3"/>
  <c r="P41" i="3"/>
  <c r="N41" i="3"/>
  <c r="L41" i="3"/>
  <c r="J41" i="3"/>
  <c r="H41" i="3"/>
  <c r="F41" i="3"/>
  <c r="V40" i="3"/>
  <c r="T40" i="3"/>
  <c r="R40" i="3"/>
  <c r="P40" i="3"/>
  <c r="N40" i="3"/>
  <c r="L40" i="3"/>
  <c r="J40" i="3"/>
  <c r="H40" i="3"/>
  <c r="F40" i="3"/>
  <c r="V39" i="3"/>
  <c r="T39" i="3"/>
  <c r="R39" i="3"/>
  <c r="P39" i="3"/>
  <c r="N39" i="3"/>
  <c r="L39" i="3"/>
  <c r="J39" i="3"/>
  <c r="H39" i="3"/>
  <c r="F39" i="3"/>
  <c r="V38" i="3"/>
  <c r="T38" i="3"/>
  <c r="R38" i="3"/>
  <c r="P38" i="3"/>
  <c r="N38" i="3"/>
  <c r="L38" i="3"/>
  <c r="J38" i="3"/>
  <c r="H38" i="3"/>
  <c r="F38" i="3"/>
  <c r="V37" i="3"/>
  <c r="T37" i="3"/>
  <c r="R37" i="3"/>
  <c r="P37" i="3"/>
  <c r="N37" i="3"/>
  <c r="L37" i="3"/>
  <c r="J37" i="3"/>
  <c r="H37" i="3"/>
  <c r="F37" i="3"/>
  <c r="V36" i="3"/>
  <c r="T36" i="3"/>
  <c r="R36" i="3"/>
  <c r="P36" i="3"/>
  <c r="N36" i="3"/>
  <c r="L36" i="3"/>
  <c r="J36" i="3"/>
  <c r="H36" i="3"/>
  <c r="F36" i="3"/>
  <c r="V35" i="3"/>
  <c r="T35" i="3"/>
  <c r="R35" i="3"/>
  <c r="P35" i="3"/>
  <c r="N35" i="3"/>
  <c r="L35" i="3"/>
  <c r="J35" i="3"/>
  <c r="H35" i="3"/>
  <c r="F35" i="3"/>
  <c r="V34" i="3"/>
  <c r="T34" i="3"/>
  <c r="R34" i="3"/>
  <c r="P34" i="3"/>
  <c r="N34" i="3"/>
  <c r="L34" i="3"/>
  <c r="J34" i="3"/>
  <c r="H34" i="3"/>
  <c r="F34" i="3"/>
  <c r="V33" i="3"/>
  <c r="T33" i="3"/>
  <c r="R33" i="3"/>
  <c r="P33" i="3"/>
  <c r="N33" i="3"/>
  <c r="L33" i="3"/>
  <c r="J33" i="3"/>
  <c r="H33" i="3"/>
  <c r="F33" i="3"/>
  <c r="V32" i="3"/>
  <c r="T32" i="3"/>
  <c r="R32" i="3"/>
  <c r="P32" i="3"/>
  <c r="N32" i="3"/>
  <c r="L32" i="3"/>
  <c r="J32" i="3"/>
  <c r="H32" i="3"/>
  <c r="F32" i="3"/>
  <c r="V31" i="3"/>
  <c r="T31" i="3"/>
  <c r="R31" i="3"/>
  <c r="P31" i="3"/>
  <c r="N31" i="3"/>
  <c r="L31" i="3"/>
  <c r="J31" i="3"/>
  <c r="H31" i="3"/>
  <c r="F31" i="3"/>
  <c r="V30" i="3"/>
  <c r="T30" i="3"/>
  <c r="R30" i="3"/>
  <c r="P30" i="3"/>
  <c r="N30" i="3"/>
  <c r="L30" i="3"/>
  <c r="J30" i="3"/>
  <c r="H30" i="3"/>
  <c r="F30" i="3"/>
  <c r="V29" i="3"/>
  <c r="T29" i="3"/>
  <c r="R29" i="3"/>
  <c r="P29" i="3"/>
  <c r="N29" i="3"/>
  <c r="L29" i="3"/>
  <c r="J29" i="3"/>
  <c r="H29" i="3"/>
  <c r="F29" i="3"/>
  <c r="V28" i="3"/>
  <c r="T28" i="3"/>
  <c r="R28" i="3"/>
  <c r="P28" i="3"/>
  <c r="N28" i="3"/>
  <c r="L28" i="3"/>
  <c r="J28" i="3"/>
  <c r="H28" i="3"/>
  <c r="F28" i="3"/>
  <c r="V27" i="3"/>
  <c r="T27" i="3"/>
  <c r="R27" i="3"/>
  <c r="P27" i="3"/>
  <c r="N27" i="3"/>
  <c r="L27" i="3"/>
  <c r="J27" i="3"/>
  <c r="H27" i="3"/>
  <c r="F27" i="3"/>
  <c r="V26" i="3"/>
  <c r="T26" i="3"/>
  <c r="R26" i="3"/>
  <c r="P26" i="3"/>
  <c r="N26" i="3"/>
  <c r="L26" i="3"/>
  <c r="J26" i="3"/>
  <c r="H26" i="3"/>
  <c r="F26" i="3"/>
  <c r="V25" i="3"/>
  <c r="T25" i="3"/>
  <c r="R25" i="3"/>
  <c r="P25" i="3"/>
  <c r="N25" i="3"/>
  <c r="L25" i="3"/>
  <c r="J25" i="3"/>
  <c r="H25" i="3"/>
  <c r="F25" i="3"/>
  <c r="V24" i="3"/>
  <c r="T24" i="3"/>
  <c r="R24" i="3"/>
  <c r="P24" i="3"/>
  <c r="N24" i="3"/>
  <c r="L24" i="3"/>
  <c r="J24" i="3"/>
  <c r="H24" i="3"/>
  <c r="F24" i="3"/>
  <c r="V23" i="3"/>
  <c r="T23" i="3"/>
  <c r="R23" i="3"/>
  <c r="P23" i="3"/>
  <c r="N23" i="3"/>
  <c r="L23" i="3"/>
  <c r="J23" i="3"/>
  <c r="H23" i="3"/>
  <c r="F23" i="3"/>
  <c r="V22" i="3"/>
  <c r="T22" i="3"/>
  <c r="R22" i="3"/>
  <c r="P22" i="3"/>
  <c r="N22" i="3"/>
  <c r="L22" i="3"/>
  <c r="J22" i="3"/>
  <c r="H22" i="3"/>
  <c r="F22" i="3"/>
  <c r="V21" i="3"/>
  <c r="T21" i="3"/>
  <c r="R21" i="3"/>
  <c r="P21" i="3"/>
  <c r="N21" i="3"/>
  <c r="L21" i="3"/>
  <c r="J21" i="3"/>
  <c r="H21" i="3"/>
  <c r="F21" i="3"/>
  <c r="V20" i="3"/>
  <c r="T20" i="3"/>
  <c r="R20" i="3"/>
  <c r="P20" i="3"/>
  <c r="N20" i="3"/>
  <c r="L20" i="3"/>
  <c r="J20" i="3"/>
  <c r="H20" i="3"/>
  <c r="F20" i="3"/>
  <c r="V19" i="3"/>
  <c r="T19" i="3"/>
  <c r="R19" i="3"/>
  <c r="P19" i="3"/>
  <c r="N19" i="3"/>
  <c r="L19" i="3"/>
  <c r="J19" i="3"/>
  <c r="H19" i="3"/>
  <c r="F19" i="3"/>
  <c r="V18" i="3"/>
  <c r="T18" i="3"/>
  <c r="R18" i="3"/>
  <c r="P18" i="3"/>
  <c r="N18" i="3"/>
  <c r="L18" i="3"/>
  <c r="J18" i="3"/>
  <c r="H18" i="3"/>
  <c r="F18" i="3"/>
  <c r="V17" i="3"/>
  <c r="T17" i="3"/>
  <c r="R17" i="3"/>
  <c r="P17" i="3"/>
  <c r="N17" i="3"/>
  <c r="L17" i="3"/>
  <c r="J17" i="3"/>
  <c r="H17" i="3"/>
  <c r="F17" i="3"/>
  <c r="V16" i="3"/>
  <c r="T16" i="3"/>
  <c r="R16" i="3"/>
  <c r="P16" i="3"/>
  <c r="N16" i="3"/>
  <c r="L16" i="3"/>
  <c r="J16" i="3"/>
  <c r="H16" i="3"/>
  <c r="F16" i="3"/>
  <c r="V15" i="3"/>
  <c r="T15" i="3"/>
  <c r="R15" i="3"/>
  <c r="P15" i="3"/>
  <c r="N15" i="3"/>
  <c r="L15" i="3"/>
  <c r="J15" i="3"/>
  <c r="H15" i="3"/>
  <c r="F15" i="3"/>
  <c r="V14" i="3"/>
  <c r="T14" i="3"/>
  <c r="R14" i="3"/>
  <c r="P14" i="3"/>
  <c r="N14" i="3"/>
  <c r="L14" i="3"/>
  <c r="J14" i="3"/>
  <c r="H14" i="3"/>
  <c r="F14" i="3"/>
  <c r="V13" i="3"/>
  <c r="T13" i="3"/>
  <c r="R13" i="3"/>
  <c r="P13" i="3"/>
  <c r="N13" i="3"/>
  <c r="L13" i="3"/>
  <c r="J13" i="3"/>
  <c r="H13" i="3"/>
  <c r="F13" i="3"/>
  <c r="V12" i="3"/>
  <c r="T12" i="3"/>
  <c r="R12" i="3"/>
  <c r="P12" i="3"/>
  <c r="N12" i="3"/>
  <c r="L12" i="3"/>
  <c r="J12" i="3"/>
  <c r="H12" i="3"/>
  <c r="F12" i="3"/>
  <c r="V11" i="3"/>
  <c r="T11" i="3"/>
  <c r="R11" i="3"/>
  <c r="P11" i="3"/>
  <c r="N11" i="3"/>
  <c r="L11" i="3"/>
  <c r="J11" i="3"/>
  <c r="H11" i="3"/>
  <c r="F11" i="3"/>
  <c r="V10" i="3"/>
  <c r="T10" i="3"/>
  <c r="R10" i="3"/>
  <c r="P10" i="3"/>
  <c r="N10" i="3"/>
  <c r="L10" i="3"/>
  <c r="J10" i="3"/>
  <c r="H10" i="3"/>
  <c r="F10" i="3"/>
  <c r="V9" i="3"/>
  <c r="T9" i="3"/>
  <c r="R9" i="3"/>
  <c r="P9" i="3"/>
  <c r="N9" i="3"/>
  <c r="L9" i="3"/>
  <c r="J9" i="3"/>
  <c r="H9" i="3"/>
  <c r="F9" i="3"/>
  <c r="V8" i="3"/>
  <c r="T8" i="3"/>
  <c r="R8" i="3"/>
  <c r="P8" i="3"/>
  <c r="N8" i="3"/>
  <c r="L8" i="3"/>
  <c r="J8" i="3"/>
  <c r="H8" i="3"/>
  <c r="F8" i="3"/>
  <c r="V7" i="3"/>
  <c r="T7" i="3"/>
  <c r="R7" i="3"/>
  <c r="P7" i="3"/>
  <c r="N7" i="3"/>
  <c r="L7" i="3"/>
  <c r="J7" i="3"/>
  <c r="H7" i="3"/>
  <c r="F7" i="3"/>
  <c r="V6" i="3"/>
  <c r="T6" i="3"/>
  <c r="R6" i="3"/>
  <c r="P6" i="3"/>
  <c r="N6" i="3"/>
  <c r="L6" i="3"/>
  <c r="J6" i="3"/>
  <c r="H6" i="3"/>
  <c r="F6" i="3"/>
  <c r="V5" i="3"/>
  <c r="T5" i="3"/>
  <c r="R5" i="3"/>
  <c r="P5" i="3"/>
  <c r="N5" i="3"/>
  <c r="L5" i="3"/>
  <c r="J5" i="3"/>
  <c r="H5" i="3"/>
  <c r="F5" i="3"/>
  <c r="L11" i="19" l="1"/>
  <c r="L12" i="19"/>
  <c r="L13" i="19"/>
  <c r="L18" i="19" l="1"/>
  <c r="L7" i="19" l="1"/>
  <c r="D4" i="51"/>
  <c r="D7" i="51" l="1"/>
  <c r="L27" i="19" l="1"/>
  <c r="L28" i="19" l="1"/>
  <c r="L26" i="19" l="1"/>
  <c r="L21" i="19" l="1"/>
  <c r="L25" i="19"/>
  <c r="D8" i="51" l="1"/>
  <c r="D9" i="51" s="1"/>
  <c r="D10" i="51" s="1"/>
  <c r="D18" i="51" l="1"/>
  <c r="D20" i="51"/>
  <c r="D15" i="51"/>
  <c r="D17" i="51" s="1"/>
  <c r="D19" i="51"/>
  <c r="D16" i="51"/>
  <c r="D13" i="51"/>
  <c r="D14" i="51"/>
  <c r="D21" i="51"/>
  <c r="D22" i="51" l="1"/>
  <c r="D23" i="51" s="1"/>
  <c r="D24" i="51" s="1"/>
  <c r="D25" i="51" s="1"/>
  <c r="D27" i="51" l="1"/>
  <c r="D28" i="51" l="1"/>
  <c r="D29" i="51" s="1"/>
  <c r="D31" i="51" s="1"/>
  <c r="J16" i="53" s="1"/>
  <c r="D16" i="53" s="1"/>
  <c r="D46" i="55"/>
  <c r="B46" i="55"/>
  <c r="B73" i="55"/>
  <c r="D73" i="55"/>
  <c r="B66" i="55"/>
  <c r="D66" i="55"/>
  <c r="B82" i="55"/>
  <c r="D82" i="55"/>
  <c r="D68" i="55"/>
  <c r="B68" i="55"/>
  <c r="D131" i="55"/>
  <c r="B131" i="55"/>
  <c r="D120" i="55"/>
  <c r="B120" i="55"/>
  <c r="D67" i="55"/>
  <c r="B67" i="55"/>
  <c r="D56" i="55"/>
  <c r="B56" i="55"/>
</calcChain>
</file>

<file path=xl/sharedStrings.xml><?xml version="1.0" encoding="utf-8"?>
<sst xmlns="http://schemas.openxmlformats.org/spreadsheetml/2006/main" count="1246" uniqueCount="570">
  <si>
    <t>단위</t>
    <phoneticPr fontId="9" type="noConversion"/>
  </si>
  <si>
    <t>수량</t>
    <phoneticPr fontId="9" type="noConversion"/>
  </si>
  <si>
    <t>특별인부</t>
  </si>
  <si>
    <t>보통인부</t>
  </si>
  <si>
    <t>콘크리트공</t>
  </si>
  <si>
    <t>철공</t>
  </si>
  <si>
    <t>형틀목공</t>
  </si>
  <si>
    <t>배전전공</t>
  </si>
  <si>
    <t>건축목공</t>
  </si>
  <si>
    <t>철골공</t>
  </si>
  <si>
    <t>철판공</t>
  </si>
  <si>
    <t>석공</t>
  </si>
  <si>
    <t>비계공</t>
  </si>
  <si>
    <t>조적공</t>
  </si>
  <si>
    <t>미장공</t>
  </si>
  <si>
    <t>방수공</t>
  </si>
  <si>
    <t>타일공</t>
  </si>
  <si>
    <t>줄눈공</t>
  </si>
  <si>
    <t>연마공</t>
  </si>
  <si>
    <t>보일러공</t>
  </si>
  <si>
    <t>배관공</t>
  </si>
  <si>
    <t>배관공(수도)</t>
  </si>
  <si>
    <t>위생공</t>
  </si>
  <si>
    <t>보온공</t>
  </si>
  <si>
    <t>도장공</t>
  </si>
  <si>
    <t>내장공</t>
  </si>
  <si>
    <t>도배공</t>
  </si>
  <si>
    <t>지붕잇기공</t>
  </si>
  <si>
    <t>견출공</t>
  </si>
  <si>
    <t>판넬조립공</t>
  </si>
  <si>
    <t>화약취급공</t>
  </si>
  <si>
    <t>착암공</t>
  </si>
  <si>
    <t>포장공</t>
  </si>
  <si>
    <t>포설공</t>
  </si>
  <si>
    <t>궤도공</t>
  </si>
  <si>
    <t>잠수부</t>
  </si>
  <si>
    <t>조경공</t>
  </si>
  <si>
    <t>벌목부</t>
  </si>
  <si>
    <t>플랜트기계설치공</t>
  </si>
  <si>
    <t>플랜트특수용접공</t>
  </si>
  <si>
    <t>플랜트용접공</t>
  </si>
  <si>
    <t>플랜트배관공</t>
  </si>
  <si>
    <t>플랜트제관공</t>
  </si>
  <si>
    <t>송전전공</t>
  </si>
  <si>
    <t>송전활선전공</t>
  </si>
  <si>
    <t>배전활선전공</t>
  </si>
  <si>
    <t>플랜트전공</t>
  </si>
  <si>
    <t>내선전공</t>
  </si>
  <si>
    <t>특고압케이블전공</t>
  </si>
  <si>
    <t>고압케이블전공</t>
  </si>
  <si>
    <t>저압케이블전공</t>
  </si>
  <si>
    <t>철도신호공</t>
  </si>
  <si>
    <t>계장공</t>
  </si>
  <si>
    <t>통신외선공</t>
  </si>
  <si>
    <t>통신설비공</t>
  </si>
  <si>
    <t>통신내선공</t>
  </si>
  <si>
    <t>무선안테나공</t>
  </si>
  <si>
    <t>작업반장</t>
  </si>
  <si>
    <t>조력공</t>
  </si>
  <si>
    <t>건설기계조장</t>
  </si>
  <si>
    <t>준설선선장</t>
  </si>
  <si>
    <t>준설선기관사</t>
  </si>
  <si>
    <t>준설선운전사</t>
  </si>
  <si>
    <t>제도사</t>
  </si>
  <si>
    <t>유리공</t>
  </si>
  <si>
    <t>할석공</t>
  </si>
  <si>
    <t>제철축로공</t>
  </si>
  <si>
    <t>H/W시험사</t>
  </si>
  <si>
    <t>S/W시험사</t>
  </si>
  <si>
    <t>광케이블설치사</t>
  </si>
  <si>
    <t>도편수</t>
  </si>
  <si>
    <t>목조각공</t>
  </si>
  <si>
    <t>한식목공</t>
  </si>
  <si>
    <t>한식목공조공</t>
  </si>
  <si>
    <t>드잡이공</t>
  </si>
  <si>
    <t>한식와공</t>
  </si>
  <si>
    <t>한식와공조공</t>
  </si>
  <si>
    <t>석조각공</t>
  </si>
  <si>
    <t>특수화공</t>
  </si>
  <si>
    <t>화공</t>
  </si>
  <si>
    <t>한식미장공</t>
  </si>
  <si>
    <t>원자력용접공</t>
  </si>
  <si>
    <t>원자력기계설치공</t>
  </si>
  <si>
    <t>원자력품질관리사</t>
  </si>
  <si>
    <t>원자력플랜트전공</t>
  </si>
  <si>
    <t>코킹공</t>
  </si>
  <si>
    <t>변전전공</t>
  </si>
  <si>
    <t>철근공</t>
  </si>
  <si>
    <t>통신케이블공</t>
  </si>
  <si>
    <t>용접공</t>
  </si>
  <si>
    <t>보링공</t>
  </si>
  <si>
    <t>창호공</t>
  </si>
  <si>
    <t>덕트공</t>
  </si>
  <si>
    <t>인력운반공</t>
  </si>
  <si>
    <t>건설기계운전사</t>
  </si>
  <si>
    <t>화물차운전사</t>
  </si>
  <si>
    <t>일반기계운전사</t>
  </si>
  <si>
    <t>기계설비공</t>
  </si>
  <si>
    <t>선원</t>
  </si>
  <si>
    <t>플랜트특별인부</t>
  </si>
  <si>
    <t>플랜트케이블전공</t>
  </si>
  <si>
    <t>플랜트계장공</t>
  </si>
  <si>
    <t>플랜트덕트공</t>
  </si>
  <si>
    <t>플랜트보온공</t>
  </si>
  <si>
    <t>비파괴시험공</t>
  </si>
  <si>
    <t>특급품질관리원</t>
  </si>
  <si>
    <t>고급품질관리원</t>
  </si>
  <si>
    <t>중급품질관리원</t>
  </si>
  <si>
    <t>초급품질관리원</t>
  </si>
  <si>
    <t>지적기사</t>
  </si>
  <si>
    <t>지적산업기사</t>
  </si>
  <si>
    <t>지적기능사</t>
  </si>
  <si>
    <t>석면해체공</t>
  </si>
  <si>
    <t>한식석공</t>
  </si>
  <si>
    <t>통신관련기사</t>
  </si>
  <si>
    <t>통신관련산업기사</t>
  </si>
  <si>
    <t>통신관련기능사</t>
  </si>
  <si>
    <t>전기공사기사</t>
  </si>
  <si>
    <t>전기공사산업기사</t>
  </si>
  <si>
    <t>초급기술자</t>
  </si>
  <si>
    <t>기술사</t>
  </si>
  <si>
    <t>특급기술자</t>
  </si>
  <si>
    <t>고급기술자</t>
  </si>
  <si>
    <t>중급기술자</t>
  </si>
  <si>
    <t>고급숙련기술자</t>
  </si>
  <si>
    <t>중급숙련기술자</t>
  </si>
  <si>
    <t>초급숙련기술자</t>
  </si>
  <si>
    <t>-</t>
  </si>
  <si>
    <t xml:space="preserve">- </t>
  </si>
  <si>
    <t>공사부문시중노임</t>
    <phoneticPr fontId="6" type="noConversion"/>
  </si>
  <si>
    <t>직종번호</t>
    <phoneticPr fontId="6" type="noConversion"/>
  </si>
  <si>
    <t>직     종     명</t>
    <phoneticPr fontId="4" type="noConversion"/>
  </si>
  <si>
    <t>2014. 1.1
발표노임
(2014년 상반기)</t>
    <phoneticPr fontId="4" type="noConversion"/>
  </si>
  <si>
    <t>2013. 9.1
발표노임
(2013년 하반기)</t>
    <phoneticPr fontId="4" type="noConversion"/>
  </si>
  <si>
    <t>2013. 1.1
발표노임
(2013년 상반기)</t>
    <phoneticPr fontId="4" type="noConversion"/>
  </si>
  <si>
    <t>2012. 9.1
발표노임
(2012년 하반기)</t>
    <phoneticPr fontId="4" type="noConversion"/>
  </si>
  <si>
    <t>2012. 1.1
발표노임
(2012년 상반기)</t>
    <phoneticPr fontId="4" type="noConversion"/>
  </si>
  <si>
    <t>2011. 9.1
발표노임
(2011년 하반기)</t>
    <phoneticPr fontId="4" type="noConversion"/>
  </si>
  <si>
    <t>2011. 1.1
발표노임
(2011년 상반기)</t>
    <phoneticPr fontId="4" type="noConversion"/>
  </si>
  <si>
    <t>2010. 9.1
발표노임
(2010년 하반기)</t>
    <phoneticPr fontId="4" type="noConversion"/>
  </si>
  <si>
    <t>2010. 1.1
발표노임
(2010년 상반기)</t>
    <phoneticPr fontId="4" type="noConversion"/>
  </si>
  <si>
    <t>비     고</t>
    <phoneticPr fontId="6" type="noConversion"/>
  </si>
  <si>
    <t>증감</t>
    <phoneticPr fontId="4" type="noConversion"/>
  </si>
  <si>
    <t>ENG</t>
    <phoneticPr fontId="6" type="noConversion"/>
  </si>
  <si>
    <t>ENG</t>
    <phoneticPr fontId="6" type="noConversion"/>
  </si>
  <si>
    <t>구분</t>
    <phoneticPr fontId="4" type="noConversion"/>
  </si>
  <si>
    <t>합    계</t>
    <phoneticPr fontId="9" type="noConversion"/>
  </si>
  <si>
    <t>단  가</t>
    <phoneticPr fontId="9" type="noConversion"/>
  </si>
  <si>
    <t>계</t>
    <phoneticPr fontId="4" type="noConversion"/>
  </si>
  <si>
    <t>비                 목</t>
    <phoneticPr fontId="6" type="noConversion"/>
  </si>
  <si>
    <t>금          액</t>
    <phoneticPr fontId="6" type="noConversion"/>
  </si>
  <si>
    <t xml:space="preserve"> 구        성        비</t>
    <phoneticPr fontId="6" type="noConversion"/>
  </si>
  <si>
    <t>비       고</t>
    <phoneticPr fontId="6" type="noConversion"/>
  </si>
  <si>
    <t>순   공   사   원   가</t>
    <phoneticPr fontId="6" type="noConversion"/>
  </si>
  <si>
    <t xml:space="preserve">재료비 </t>
    <phoneticPr fontId="6" type="noConversion"/>
  </si>
  <si>
    <t>직     접     재     료     비</t>
    <phoneticPr fontId="6" type="noConversion"/>
  </si>
  <si>
    <t>간     접     재     료     비</t>
    <phoneticPr fontId="6" type="noConversion"/>
  </si>
  <si>
    <r>
      <t>작  업  설. 부  산  물  등(</t>
    </r>
    <r>
      <rPr>
        <sz val="10"/>
        <rFont val="돋움"/>
        <family val="3"/>
        <charset val="129"/>
      </rPr>
      <t>△</t>
    </r>
    <r>
      <rPr>
        <sz val="10"/>
        <rFont val="돋움체"/>
        <family val="3"/>
        <charset val="129"/>
      </rPr>
      <t>)</t>
    </r>
    <phoneticPr fontId="6" type="noConversion"/>
  </si>
  <si>
    <t>[소                       계]</t>
    <phoneticPr fontId="6" type="noConversion"/>
  </si>
  <si>
    <t xml:space="preserve">노무비 </t>
    <phoneticPr fontId="6" type="noConversion"/>
  </si>
  <si>
    <t>직     접     노     무     비</t>
    <phoneticPr fontId="6" type="noConversion"/>
  </si>
  <si>
    <t>간     접     노     무     비</t>
    <phoneticPr fontId="6" type="noConversion"/>
  </si>
  <si>
    <t xml:space="preserve"> 직접노무비</t>
    <phoneticPr fontId="6" type="noConversion"/>
  </si>
  <si>
    <t>*</t>
    <phoneticPr fontId="6" type="noConversion"/>
  </si>
  <si>
    <t>%</t>
    <phoneticPr fontId="6" type="noConversion"/>
  </si>
  <si>
    <t>경          비</t>
    <phoneticPr fontId="6" type="noConversion"/>
  </si>
  <si>
    <t>산     재     보     험     료</t>
    <phoneticPr fontId="6" type="noConversion"/>
  </si>
  <si>
    <t xml:space="preserve"> 노무비</t>
    <phoneticPr fontId="6" type="noConversion"/>
  </si>
  <si>
    <t>*</t>
    <phoneticPr fontId="6" type="noConversion"/>
  </si>
  <si>
    <t>%</t>
    <phoneticPr fontId="6" type="noConversion"/>
  </si>
  <si>
    <t xml:space="preserve"> 고     용     보     험     료 </t>
    <phoneticPr fontId="6" type="noConversion"/>
  </si>
  <si>
    <t>건     강     보     혐     료</t>
    <phoneticPr fontId="6" type="noConversion"/>
  </si>
  <si>
    <t xml:space="preserve"> 직접노무비</t>
    <phoneticPr fontId="6" type="noConversion"/>
  </si>
  <si>
    <t xml:space="preserve"> 연     금     보     험     료 </t>
    <phoneticPr fontId="6" type="noConversion"/>
  </si>
  <si>
    <t>노 인  장  기  요 양  보 험 료</t>
    <phoneticPr fontId="6" type="noConversion"/>
  </si>
  <si>
    <t xml:space="preserve"> 건강보험료</t>
    <phoneticPr fontId="6" type="noConversion"/>
  </si>
  <si>
    <t>퇴  직  공   제   부   금   비</t>
    <phoneticPr fontId="6" type="noConversion"/>
  </si>
  <si>
    <t>환     경     보     전     비</t>
    <phoneticPr fontId="6" type="noConversion"/>
  </si>
  <si>
    <t xml:space="preserve"> (재료비+직접노무비+산출경비)</t>
    <phoneticPr fontId="6" type="noConversion"/>
  </si>
  <si>
    <t>안     전     관     리     비</t>
    <phoneticPr fontId="6" type="noConversion"/>
  </si>
  <si>
    <t xml:space="preserve"> (재료비+직접노무비+관급자재비)</t>
    <phoneticPr fontId="6" type="noConversion"/>
  </si>
  <si>
    <t>기       타        경       비</t>
    <phoneticPr fontId="6" type="noConversion"/>
  </si>
  <si>
    <t xml:space="preserve"> (재료비+노무비)</t>
    <phoneticPr fontId="6" type="noConversion"/>
  </si>
  <si>
    <t>[소                       계]</t>
    <phoneticPr fontId="6" type="noConversion"/>
  </si>
  <si>
    <t>계</t>
    <phoneticPr fontId="6" type="noConversion"/>
  </si>
  <si>
    <t>일        반        관        리        비</t>
    <phoneticPr fontId="6" type="noConversion"/>
  </si>
  <si>
    <t>이                                      윤</t>
    <phoneticPr fontId="6" type="noConversion"/>
  </si>
  <si>
    <t xml:space="preserve"> (노무비+경비+일반관리비)</t>
    <phoneticPr fontId="6" type="noConversion"/>
  </si>
  <si>
    <t>*</t>
    <phoneticPr fontId="6" type="noConversion"/>
  </si>
  <si>
    <t>폐      기      물      처      리      비</t>
    <phoneticPr fontId="6" type="noConversion"/>
  </si>
  <si>
    <t>공          급            가            액</t>
    <phoneticPr fontId="6" type="noConversion"/>
  </si>
  <si>
    <t>부        가        가        치        세</t>
    <phoneticPr fontId="6" type="noConversion"/>
  </si>
  <si>
    <t xml:space="preserve"> 공급가액</t>
    <phoneticPr fontId="6" type="noConversion"/>
  </si>
  <si>
    <t>도                  급                  액</t>
    <phoneticPr fontId="6" type="noConversion"/>
  </si>
  <si>
    <t>관        급        자        재        비</t>
    <phoneticPr fontId="6" type="noConversion"/>
  </si>
  <si>
    <t>총        공        사        금        액</t>
    <phoneticPr fontId="6" type="noConversion"/>
  </si>
  <si>
    <t>대</t>
    <phoneticPr fontId="6" type="noConversion"/>
  </si>
  <si>
    <t>번호</t>
    <phoneticPr fontId="14" type="noConversion"/>
  </si>
  <si>
    <t>단 가</t>
    <phoneticPr fontId="4" type="noConversion"/>
  </si>
  <si>
    <t xml:space="preserve"> (재료비+노무비+경비)</t>
    <phoneticPr fontId="4" type="noConversion"/>
  </si>
  <si>
    <t xml:space="preserve"> </t>
    <phoneticPr fontId="6" type="noConversion"/>
  </si>
  <si>
    <t>한국승강기안전공단</t>
    <phoneticPr fontId="4" type="noConversion"/>
  </si>
  <si>
    <t>식</t>
    <phoneticPr fontId="4" type="noConversion"/>
  </si>
  <si>
    <t>금  액</t>
    <phoneticPr fontId="9" type="noConversion"/>
  </si>
  <si>
    <t>단  가</t>
    <phoneticPr fontId="9" type="noConversion"/>
  </si>
  <si>
    <t>단위</t>
  </si>
  <si>
    <t>거래실례가격</t>
    <phoneticPr fontId="6" type="noConversion"/>
  </si>
  <si>
    <t>조사가격</t>
    <phoneticPr fontId="6" type="noConversion"/>
  </si>
  <si>
    <t>적용금액</t>
    <phoneticPr fontId="14" type="noConversion"/>
  </si>
  <si>
    <t>물가정보</t>
    <phoneticPr fontId="3" type="noConversion"/>
  </si>
  <si>
    <t>단  가</t>
    <phoneticPr fontId="14" type="noConversion"/>
  </si>
  <si>
    <t>Page</t>
    <phoneticPr fontId="15" type="noConversion"/>
  </si>
  <si>
    <t>대</t>
    <phoneticPr fontId="6" type="noConversion"/>
  </si>
  <si>
    <t>SET</t>
    <phoneticPr fontId="6" type="noConversion"/>
  </si>
  <si>
    <t>인터폰</t>
    <phoneticPr fontId="4" type="noConversion"/>
  </si>
  <si>
    <t>리미트스위치</t>
    <phoneticPr fontId="4" type="noConversion"/>
  </si>
  <si>
    <t>품    명</t>
    <phoneticPr fontId="4" type="noConversion"/>
  </si>
  <si>
    <t>규 격</t>
    <phoneticPr fontId="4" type="noConversion"/>
  </si>
  <si>
    <t xml:space="preserve"> 2선식</t>
    <phoneticPr fontId="4" type="noConversion"/>
  </si>
  <si>
    <t xml:space="preserve"> A, B접점</t>
    <phoneticPr fontId="4" type="noConversion"/>
  </si>
  <si>
    <t xml:space="preserve"> 만원미만절사</t>
    <phoneticPr fontId="6" type="noConversion"/>
  </si>
  <si>
    <t>내  역  산  출  표</t>
    <phoneticPr fontId="6" type="noConversion"/>
  </si>
  <si>
    <t>규  격</t>
    <phoneticPr fontId="4" type="noConversion"/>
  </si>
  <si>
    <t>단  가</t>
    <phoneticPr fontId="9" type="noConversion"/>
  </si>
  <si>
    <t>금  액</t>
    <phoneticPr fontId="9" type="noConversion"/>
  </si>
  <si>
    <r>
      <t>○</t>
    </r>
    <r>
      <rPr>
        <b/>
        <sz val="11"/>
        <rFont val="돋움체"/>
        <family val="3"/>
        <charset val="129"/>
      </rPr>
      <t xml:space="preserve"> 공사개요</t>
    </r>
    <phoneticPr fontId="6" type="noConversion"/>
  </si>
  <si>
    <t>기계/설비</t>
  </si>
  <si>
    <t>일     위     대     가     표</t>
  </si>
  <si>
    <t>수 량</t>
  </si>
  <si>
    <t>기계산업기사</t>
  </si>
  <si>
    <t>인</t>
  </si>
  <si>
    <t>검사및교정</t>
  </si>
  <si>
    <t>품의10%</t>
  </si>
  <si>
    <t>%</t>
  </si>
  <si>
    <t>공사금액 :</t>
    <phoneticPr fontId="4" type="noConversion"/>
  </si>
  <si>
    <t>명원엘리
베이터</t>
    <phoneticPr fontId="6" type="noConversion"/>
  </si>
  <si>
    <t>성원엘리
베이터</t>
    <phoneticPr fontId="6" type="noConversion"/>
  </si>
  <si>
    <t>단 위</t>
    <phoneticPr fontId="4" type="noConversion"/>
  </si>
  <si>
    <t>PLC - CPU모듈</t>
    <phoneticPr fontId="6" type="noConversion"/>
  </si>
  <si>
    <t>64K</t>
    <phoneticPr fontId="6" type="noConversion"/>
  </si>
  <si>
    <t>PLC - 전원모듈</t>
    <phoneticPr fontId="6" type="noConversion"/>
  </si>
  <si>
    <t>입력 AC100-240</t>
    <phoneticPr fontId="4" type="noConversion"/>
  </si>
  <si>
    <t>PLC - 베이스</t>
    <phoneticPr fontId="6" type="noConversion"/>
  </si>
  <si>
    <t>10Slot</t>
    <phoneticPr fontId="4" type="noConversion"/>
  </si>
  <si>
    <t>PLC - 입력</t>
    <phoneticPr fontId="6" type="noConversion"/>
  </si>
  <si>
    <t>64점</t>
    <phoneticPr fontId="4" type="noConversion"/>
  </si>
  <si>
    <t>PLC - 출력</t>
    <phoneticPr fontId="6" type="noConversion"/>
  </si>
  <si>
    <t>EA</t>
    <phoneticPr fontId="6" type="noConversion"/>
  </si>
  <si>
    <t>배터리</t>
    <phoneticPr fontId="4" type="noConversion"/>
  </si>
  <si>
    <t>DC12V, 80A</t>
    <phoneticPr fontId="4" type="noConversion"/>
  </si>
  <si>
    <t>충전기</t>
    <phoneticPr fontId="4" type="noConversion"/>
  </si>
  <si>
    <t>DC48V, 10A</t>
    <phoneticPr fontId="4" type="noConversion"/>
  </si>
  <si>
    <t xml:space="preserve"> 320kg 기준</t>
    <phoneticPr fontId="4" type="noConversion"/>
  </si>
  <si>
    <t>저압유도전동기</t>
    <phoneticPr fontId="6" type="noConversion"/>
  </si>
  <si>
    <t xml:space="preserve"> 220v, 0.4kw</t>
    <phoneticPr fontId="6" type="noConversion"/>
  </si>
  <si>
    <t>물가자료</t>
    <phoneticPr fontId="3" type="noConversion"/>
  </si>
  <si>
    <t>제어반 판넬</t>
    <phoneticPr fontId="4" type="noConversion"/>
  </si>
  <si>
    <t>2.2kw</t>
    <phoneticPr fontId="4" type="noConversion"/>
  </si>
  <si>
    <t>면</t>
    <phoneticPr fontId="4" type="noConversion"/>
  </si>
  <si>
    <t>구
분</t>
    <phoneticPr fontId="14" type="noConversion"/>
  </si>
  <si>
    <t>장
애
인
용
계
단
겸
용
리
프
트</t>
    <phoneticPr fontId="4" type="noConversion"/>
  </si>
  <si>
    <t>품    명</t>
    <phoneticPr fontId="9" type="noConversion"/>
  </si>
  <si>
    <t>비 고</t>
    <phoneticPr fontId="4" type="noConversion"/>
  </si>
  <si>
    <t>①.</t>
    <phoneticPr fontId="4" type="noConversion"/>
  </si>
  <si>
    <t>계단겸용 리프트 공사</t>
    <phoneticPr fontId="4" type="noConversion"/>
  </si>
  <si>
    <t>②.</t>
    <phoneticPr fontId="4" type="noConversion"/>
  </si>
  <si>
    <t>건축 소규모 공사</t>
    <phoneticPr fontId="4" type="noConversion"/>
  </si>
  <si>
    <t>⑤.</t>
    <phoneticPr fontId="4" type="noConversion"/>
  </si>
  <si>
    <t>완성검사 수수료</t>
    <phoneticPr fontId="4" type="noConversion"/>
  </si>
  <si>
    <t>기       계       경       비</t>
    <phoneticPr fontId="6" type="noConversion"/>
  </si>
  <si>
    <t>2019년    월     일    설계</t>
    <phoneticPr fontId="6" type="noConversion"/>
  </si>
  <si>
    <t>2019년도</t>
    <phoneticPr fontId="6" type="noConversion"/>
  </si>
  <si>
    <t>단 가 조 사 비 교 표</t>
    <phoneticPr fontId="9" type="noConversion"/>
  </si>
  <si>
    <t>플랫폼</t>
    <phoneticPr fontId="4" type="noConversion"/>
  </si>
  <si>
    <t>계단겸용리프트 완성검사</t>
    <phoneticPr fontId="4" type="noConversion"/>
  </si>
  <si>
    <t>플랫폼</t>
    <phoneticPr fontId="4" type="noConversion"/>
  </si>
  <si>
    <t xml:space="preserve"> -. 건축 파췌 및 마감</t>
    <phoneticPr fontId="6" type="noConversion"/>
  </si>
  <si>
    <t>일 위 대 가 표</t>
    <phoneticPr fontId="6" type="noConversion"/>
  </si>
  <si>
    <t>기타 기계설비공사</t>
    <phoneticPr fontId="4" type="noConversion"/>
  </si>
  <si>
    <t>☞</t>
    <phoneticPr fontId="6" type="noConversion"/>
  </si>
  <si>
    <t>일반기기설치(부분조립작업 - 50%가산</t>
    <phoneticPr fontId="4" type="noConversion"/>
  </si>
  <si>
    <t>ton</t>
    <phoneticPr fontId="4" type="noConversion"/>
  </si>
  <si>
    <t>품         명</t>
    <phoneticPr fontId="4" type="noConversion"/>
  </si>
  <si>
    <t>규               격</t>
    <phoneticPr fontId="4" type="noConversion"/>
  </si>
  <si>
    <t>재           료           비</t>
  </si>
  <si>
    <t>노           무           비</t>
  </si>
  <si>
    <t>경                         비</t>
  </si>
  <si>
    <t>합                         계</t>
  </si>
  <si>
    <t>직   접     재    료    비</t>
  </si>
  <si>
    <t>직   접     노    무    비</t>
  </si>
  <si>
    <t>기      계       경      비</t>
  </si>
  <si>
    <t>재료, 노무, 경비   합계</t>
  </si>
  <si>
    <t>단        가</t>
  </si>
  <si>
    <t>금       액</t>
  </si>
  <si>
    <t>단       가</t>
  </si>
  <si>
    <t>소   계</t>
    <phoneticPr fontId="4" type="noConversion"/>
  </si>
  <si>
    <t>기 타  잡 공 사 부 분</t>
    <phoneticPr fontId="6" type="noConversion"/>
  </si>
  <si>
    <t>무근 콘크리트 철거(인력)</t>
    <phoneticPr fontId="6" type="noConversion"/>
  </si>
  <si>
    <t>m3</t>
    <phoneticPr fontId="6" type="noConversion"/>
  </si>
  <si>
    <t>품              명</t>
  </si>
  <si>
    <t>규                      격</t>
  </si>
  <si>
    <t>수   량</t>
  </si>
  <si>
    <t>인</t>
    <phoneticPr fontId="4" type="noConversion"/>
  </si>
  <si>
    <t>잡재료비</t>
  </si>
  <si>
    <t>인건비의</t>
  </si>
  <si>
    <t>소              계</t>
  </si>
  <si>
    <t>일 위 대 가 표</t>
    <phoneticPr fontId="6" type="noConversion"/>
  </si>
  <si>
    <t>기 타  잡 공 사 부 분</t>
    <phoneticPr fontId="6" type="noConversion"/>
  </si>
  <si>
    <t>☞</t>
    <phoneticPr fontId="6" type="noConversion"/>
  </si>
  <si>
    <t>마루틀 및 마루널 철거 (인력)-재사용않을시</t>
    <phoneticPr fontId="6" type="noConversion"/>
  </si>
  <si>
    <t>m2</t>
    <phoneticPr fontId="6" type="noConversion"/>
  </si>
  <si>
    <t>인</t>
    <phoneticPr fontId="4" type="noConversion"/>
  </si>
  <si>
    <t>일 위 대 가 표</t>
    <phoneticPr fontId="6" type="noConversion"/>
  </si>
  <si>
    <t>목    공   사   부   분</t>
    <phoneticPr fontId="6" type="noConversion"/>
  </si>
  <si>
    <t>☞</t>
    <phoneticPr fontId="6" type="noConversion"/>
  </si>
  <si>
    <t>벽체틀설치(띠장간격 450*600mm, 50X50mm) (벽면기준)</t>
    <phoneticPr fontId="6" type="noConversion"/>
  </si>
  <si>
    <t>m2</t>
    <phoneticPr fontId="6" type="noConversion"/>
  </si>
  <si>
    <t>외송각재(m3)</t>
  </si>
  <si>
    <t>정미재</t>
    <phoneticPr fontId="6" type="noConversion"/>
  </si>
  <si>
    <t>m3</t>
    <phoneticPr fontId="6" type="noConversion"/>
  </si>
  <si>
    <t>일반못</t>
  </si>
  <si>
    <t>KSD3553  N50+65</t>
  </si>
  <si>
    <t>kg</t>
  </si>
  <si>
    <t>공구손료</t>
    <phoneticPr fontId="6" type="noConversion"/>
  </si>
  <si>
    <t>인건비의</t>
    <phoneticPr fontId="6" type="noConversion"/>
  </si>
  <si>
    <t>%</t>
    <phoneticPr fontId="6" type="noConversion"/>
  </si>
  <si>
    <t>인</t>
    <phoneticPr fontId="4" type="noConversion"/>
  </si>
  <si>
    <t>인</t>
    <phoneticPr fontId="6" type="noConversion"/>
  </si>
  <si>
    <t>벽체합판붙이기(12mm내수)</t>
    <phoneticPr fontId="6" type="noConversion"/>
  </si>
  <si>
    <t>12mm내수합판(m2)</t>
  </si>
  <si>
    <t>인</t>
    <phoneticPr fontId="4" type="noConversion"/>
  </si>
  <si>
    <t>공구손료</t>
    <phoneticPr fontId="6" type="noConversion"/>
  </si>
  <si>
    <t>인력품의 2%</t>
    <phoneticPr fontId="6" type="noConversion"/>
  </si>
  <si>
    <t>식</t>
    <phoneticPr fontId="6" type="noConversion"/>
  </si>
  <si>
    <t>작 업 반 장</t>
    <phoneticPr fontId="6" type="noConversion"/>
  </si>
  <si>
    <t>도  배  공</t>
    <phoneticPr fontId="6" type="noConversion"/>
  </si>
  <si>
    <t>플랜트특별인부</t>
    <phoneticPr fontId="6" type="noConversion"/>
  </si>
  <si>
    <t>플랜트케이블전공</t>
    <phoneticPr fontId="4" type="noConversion"/>
  </si>
  <si>
    <t>특 별 인 부</t>
    <phoneticPr fontId="6" type="noConversion"/>
  </si>
  <si>
    <t>석      공</t>
    <phoneticPr fontId="6" type="noConversion"/>
  </si>
  <si>
    <t>플랜트계장공</t>
    <phoneticPr fontId="6" type="noConversion"/>
  </si>
  <si>
    <t>조  력  공</t>
    <phoneticPr fontId="6" type="noConversion"/>
  </si>
  <si>
    <t>줄  눈  공</t>
    <phoneticPr fontId="6" type="noConversion"/>
  </si>
  <si>
    <t>플랜트덕트공</t>
    <phoneticPr fontId="6" type="noConversion"/>
  </si>
  <si>
    <t>제  도  사</t>
    <phoneticPr fontId="6" type="noConversion"/>
  </si>
  <si>
    <t>판넬조립공</t>
    <phoneticPr fontId="6" type="noConversion"/>
  </si>
  <si>
    <t>플랜트보온공</t>
    <phoneticPr fontId="6" type="noConversion"/>
  </si>
  <si>
    <t>비  계  공</t>
    <phoneticPr fontId="6" type="noConversion"/>
  </si>
  <si>
    <t>지붕잇기공</t>
    <phoneticPr fontId="6" type="noConversion"/>
  </si>
  <si>
    <t>제철축로공</t>
    <phoneticPr fontId="6" type="noConversion"/>
  </si>
  <si>
    <t>형 틀 목 공</t>
    <phoneticPr fontId="6" type="noConversion"/>
  </si>
  <si>
    <t>벌  목  부</t>
    <phoneticPr fontId="6" type="noConversion"/>
  </si>
  <si>
    <t>비파괴시험공</t>
    <phoneticPr fontId="6" type="noConversion"/>
  </si>
  <si>
    <t>철  근  공</t>
    <phoneticPr fontId="6" type="noConversion"/>
  </si>
  <si>
    <t>조  경  공</t>
    <phoneticPr fontId="6" type="noConversion"/>
  </si>
  <si>
    <t>특급품질관리원</t>
    <phoneticPr fontId="6" type="noConversion"/>
  </si>
  <si>
    <t>철      공</t>
    <phoneticPr fontId="6" type="noConversion"/>
  </si>
  <si>
    <t>배  관  공</t>
    <phoneticPr fontId="6" type="noConversion"/>
  </si>
  <si>
    <t>고급품질관리원</t>
    <phoneticPr fontId="6" type="noConversion"/>
  </si>
  <si>
    <t>철  판  공</t>
    <phoneticPr fontId="6" type="noConversion"/>
  </si>
  <si>
    <t>배관공(수도)</t>
    <phoneticPr fontId="6" type="noConversion"/>
  </si>
  <si>
    <t>중급품질관리원</t>
    <phoneticPr fontId="6" type="noConversion"/>
  </si>
  <si>
    <t>철  골  공</t>
    <phoneticPr fontId="6" type="noConversion"/>
  </si>
  <si>
    <t>보 일 러 공</t>
    <phoneticPr fontId="6" type="noConversion"/>
  </si>
  <si>
    <t>초급품질관리원</t>
    <phoneticPr fontId="6" type="noConversion"/>
  </si>
  <si>
    <t>용  접  공</t>
    <phoneticPr fontId="6" type="noConversion"/>
  </si>
  <si>
    <t>위  생  공</t>
    <phoneticPr fontId="6" type="noConversion"/>
  </si>
  <si>
    <t>지 적 기 사</t>
    <phoneticPr fontId="6" type="noConversion"/>
  </si>
  <si>
    <t>콘크리트공</t>
    <phoneticPr fontId="6" type="noConversion"/>
  </si>
  <si>
    <t>덕  트  공</t>
    <phoneticPr fontId="6" type="noConversion"/>
  </si>
  <si>
    <t>지적산업기사</t>
    <phoneticPr fontId="6" type="noConversion"/>
  </si>
  <si>
    <t>지적기능사</t>
    <phoneticPr fontId="4" type="noConversion"/>
  </si>
  <si>
    <t>인력운반공</t>
    <phoneticPr fontId="4" type="noConversion"/>
  </si>
  <si>
    <t>화약취급공</t>
    <phoneticPr fontId="4" type="noConversion"/>
  </si>
  <si>
    <t>특고압케이블전공</t>
    <phoneticPr fontId="4" type="noConversion"/>
  </si>
  <si>
    <t>건설기계조장</t>
    <phoneticPr fontId="4" type="noConversion"/>
  </si>
  <si>
    <t>고압케이블전공</t>
    <phoneticPr fontId="4" type="noConversion"/>
  </si>
  <si>
    <t>건설기계운전사</t>
    <phoneticPr fontId="4" type="noConversion"/>
  </si>
  <si>
    <t>저압케이블전공</t>
    <phoneticPr fontId="4" type="noConversion"/>
  </si>
  <si>
    <t>화물차운전사</t>
    <phoneticPr fontId="4" type="noConversion"/>
  </si>
  <si>
    <t>일반기계운전사</t>
    <phoneticPr fontId="4" type="noConversion"/>
  </si>
  <si>
    <t>송전활선전공</t>
    <phoneticPr fontId="4" type="noConversion"/>
  </si>
  <si>
    <t>기계설비공</t>
    <phoneticPr fontId="4" type="noConversion"/>
  </si>
  <si>
    <t>준설선선장</t>
    <phoneticPr fontId="4" type="noConversion"/>
  </si>
  <si>
    <t>배전활선전공</t>
    <phoneticPr fontId="4" type="noConversion"/>
  </si>
  <si>
    <t>준설선기관사</t>
    <phoneticPr fontId="4" type="noConversion"/>
  </si>
  <si>
    <t>플랜트전공</t>
    <phoneticPr fontId="4" type="noConversion"/>
  </si>
  <si>
    <t>준설선운전사</t>
    <phoneticPr fontId="4" type="noConversion"/>
  </si>
  <si>
    <t>선      원</t>
    <phoneticPr fontId="4" type="noConversion"/>
  </si>
  <si>
    <t>철도신호공</t>
    <phoneticPr fontId="4" type="noConversion"/>
  </si>
  <si>
    <t>플랜트배관공</t>
    <phoneticPr fontId="4" type="noConversion"/>
  </si>
  <si>
    <t>통신내선공</t>
    <phoneticPr fontId="4" type="noConversion"/>
  </si>
  <si>
    <t>플랜트제관공</t>
    <phoneticPr fontId="4" type="noConversion"/>
  </si>
  <si>
    <t>통신설비공</t>
    <phoneticPr fontId="4" type="noConversion"/>
  </si>
  <si>
    <t>플랜트용접공</t>
    <phoneticPr fontId="4" type="noConversion"/>
  </si>
  <si>
    <t>통신외선공</t>
    <phoneticPr fontId="4" type="noConversion"/>
  </si>
  <si>
    <t>플랜트특수용접공</t>
    <phoneticPr fontId="4" type="noConversion"/>
  </si>
  <si>
    <t>통신케이블공</t>
    <phoneticPr fontId="4" type="noConversion"/>
  </si>
  <si>
    <t>플랜트기계설치공</t>
    <phoneticPr fontId="4" type="noConversion"/>
  </si>
  <si>
    <t>무선안테나공</t>
    <phoneticPr fontId="4" type="noConversion"/>
  </si>
  <si>
    <t>번호</t>
    <phoneticPr fontId="14" type="noConversion"/>
  </si>
  <si>
    <t>단 가</t>
    <phoneticPr fontId="4" type="noConversion"/>
  </si>
  <si>
    <t>석면해체공</t>
    <phoneticPr fontId="6" type="noConversion"/>
  </si>
  <si>
    <t>광케이블설치사</t>
    <phoneticPr fontId="4" type="noConversion"/>
  </si>
  <si>
    <t>H/W 시험사</t>
    <phoneticPr fontId="6" type="noConversion"/>
  </si>
  <si>
    <t>S/W 시험사</t>
    <phoneticPr fontId="6" type="noConversion"/>
  </si>
  <si>
    <t>도  편  수</t>
    <phoneticPr fontId="6" type="noConversion"/>
  </si>
  <si>
    <t>드 잡 이 공</t>
    <phoneticPr fontId="6" type="noConversion"/>
  </si>
  <si>
    <t>한 식 목 공</t>
    <phoneticPr fontId="6" type="noConversion"/>
  </si>
  <si>
    <t>한식목공조공</t>
    <phoneticPr fontId="6" type="noConversion"/>
  </si>
  <si>
    <t>한 식 석 공</t>
    <phoneticPr fontId="6" type="noConversion"/>
  </si>
  <si>
    <t>한식미장공</t>
    <phoneticPr fontId="6" type="noConversion"/>
  </si>
  <si>
    <t>한 식 와 공</t>
    <phoneticPr fontId="6" type="noConversion"/>
  </si>
  <si>
    <t>한식와공조공</t>
    <phoneticPr fontId="6" type="noConversion"/>
  </si>
  <si>
    <t>목 조 각 공</t>
    <phoneticPr fontId="6" type="noConversion"/>
  </si>
  <si>
    <t>석 조 각 공</t>
    <phoneticPr fontId="4" type="noConversion"/>
  </si>
  <si>
    <t>특 수 화 공</t>
    <phoneticPr fontId="4" type="noConversion"/>
  </si>
  <si>
    <t>화       공</t>
    <phoneticPr fontId="4" type="noConversion"/>
  </si>
  <si>
    <t>드잡이공편수</t>
    <phoneticPr fontId="4" type="noConversion"/>
  </si>
  <si>
    <t>한식미장공편수</t>
    <phoneticPr fontId="4" type="noConversion"/>
  </si>
  <si>
    <t>한식와공편수</t>
    <phoneticPr fontId="4" type="noConversion"/>
  </si>
  <si>
    <t>한식단청공편수</t>
    <phoneticPr fontId="4" type="noConversion"/>
  </si>
  <si>
    <t>한식석공조공</t>
    <phoneticPr fontId="4" type="noConversion"/>
  </si>
  <si>
    <t>한식미장공조공</t>
    <phoneticPr fontId="4" type="noConversion"/>
  </si>
  <si>
    <t>원자력플랜트전공</t>
    <phoneticPr fontId="4" type="noConversion"/>
  </si>
  <si>
    <t>원자력용접공</t>
    <phoneticPr fontId="4" type="noConversion"/>
  </si>
  <si>
    <t>원자력기계설치공</t>
    <phoneticPr fontId="4" type="noConversion"/>
  </si>
  <si>
    <t>원자력품질관리사</t>
    <phoneticPr fontId="4" type="noConversion"/>
  </si>
  <si>
    <t>통신관련기사</t>
    <phoneticPr fontId="4" type="noConversion"/>
  </si>
  <si>
    <t>통신관련산업기사</t>
    <phoneticPr fontId="4" type="noConversion"/>
  </si>
  <si>
    <t>통신관련기능사</t>
    <phoneticPr fontId="4" type="noConversion"/>
  </si>
  <si>
    <t>전기공사기사</t>
    <phoneticPr fontId="4" type="noConversion"/>
  </si>
  <si>
    <t>전기공사산업기사</t>
    <phoneticPr fontId="4" type="noConversion"/>
  </si>
  <si>
    <t>변 전 전 공</t>
    <phoneticPr fontId="4" type="noConversion"/>
  </si>
  <si>
    <t>코  킹  공</t>
    <phoneticPr fontId="4" type="noConversion"/>
  </si>
  <si>
    <t>2019년도 상반기 개별 직종 노임 단가</t>
    <phoneticPr fontId="9" type="noConversion"/>
  </si>
  <si>
    <t xml:space="preserve"> </t>
    <phoneticPr fontId="4" type="noConversion"/>
  </si>
  <si>
    <t>수  장  공  사  부  분</t>
    <phoneticPr fontId="6" type="noConversion"/>
  </si>
  <si>
    <t>12mm MDF(m2)</t>
  </si>
  <si>
    <t>공구손료</t>
    <phoneticPr fontId="6" type="noConversion"/>
  </si>
  <si>
    <t>인력품의</t>
    <phoneticPr fontId="6" type="noConversion"/>
  </si>
  <si>
    <t>%</t>
    <phoneticPr fontId="6" type="noConversion"/>
  </si>
  <si>
    <t>인</t>
    <phoneticPr fontId="4" type="noConversion"/>
  </si>
  <si>
    <t>일 위 대 가 표</t>
    <phoneticPr fontId="6" type="noConversion"/>
  </si>
  <si>
    <t>금  속  공  사  부  분</t>
    <phoneticPr fontId="6" type="noConversion"/>
  </si>
  <si>
    <t>☞</t>
    <phoneticPr fontId="6" type="noConversion"/>
  </si>
  <si>
    <t xml:space="preserve">잡철물제작설치-스텐     ( 보통 )     </t>
    <phoneticPr fontId="6" type="noConversion"/>
  </si>
  <si>
    <t>TON</t>
    <phoneticPr fontId="6" type="noConversion"/>
  </si>
  <si>
    <t>스텐용접봉</t>
  </si>
  <si>
    <t>산소</t>
  </si>
  <si>
    <t>아세틸렌</t>
  </si>
  <si>
    <t>용접기(교류)</t>
  </si>
  <si>
    <t>전력</t>
    <phoneticPr fontId="6" type="noConversion"/>
  </si>
  <si>
    <t>조사단가</t>
    <phoneticPr fontId="6" type="noConversion"/>
  </si>
  <si>
    <t>Kw</t>
    <phoneticPr fontId="6" type="noConversion"/>
  </si>
  <si>
    <t>기구손료</t>
    <phoneticPr fontId="6" type="noConversion"/>
  </si>
  <si>
    <t>인력품의</t>
    <phoneticPr fontId="6" type="noConversion"/>
  </si>
  <si>
    <t>%</t>
    <phoneticPr fontId="6" type="noConversion"/>
  </si>
  <si>
    <t>목    공   사   부   분</t>
    <phoneticPr fontId="6" type="noConversion"/>
  </si>
  <si>
    <t>마루밑창깔기(12mm내수합판)</t>
    <phoneticPr fontId="6" type="noConversion"/>
  </si>
  <si>
    <t>m2</t>
    <phoneticPr fontId="6" type="noConversion"/>
  </si>
  <si>
    <t>기계경비</t>
    <phoneticPr fontId="6" type="noConversion"/>
  </si>
  <si>
    <t>인건비의</t>
    <phoneticPr fontId="6" type="noConversion"/>
  </si>
  <si>
    <t>%</t>
    <phoneticPr fontId="6" type="noConversion"/>
  </si>
  <si>
    <t>목    공   사   부   분</t>
    <phoneticPr fontId="6" type="noConversion"/>
  </si>
  <si>
    <t>목재마루</t>
    <phoneticPr fontId="6" type="noConversion"/>
  </si>
  <si>
    <t>m2</t>
    <phoneticPr fontId="6" type="noConversion"/>
  </si>
  <si>
    <t>기계경비</t>
    <phoneticPr fontId="6" type="noConversion"/>
  </si>
  <si>
    <t>인건비의</t>
    <phoneticPr fontId="6" type="noConversion"/>
  </si>
  <si>
    <t>오크</t>
    <phoneticPr fontId="4" type="noConversion"/>
  </si>
  <si>
    <t>일 위 대 가</t>
    <phoneticPr fontId="9" type="noConversion"/>
  </si>
  <si>
    <t>ton</t>
    <phoneticPr fontId="4" type="noConversion"/>
  </si>
  <si>
    <t>기존 무대부 철거</t>
    <phoneticPr fontId="4" type="noConversion"/>
  </si>
  <si>
    <t>무근 콘크리트 철거(인력)</t>
  </si>
  <si>
    <t>마루틀 및 마루널 철거</t>
    <phoneticPr fontId="4" type="noConversion"/>
  </si>
  <si>
    <t>무대 벽체틀설치</t>
    <phoneticPr fontId="4" type="noConversion"/>
  </si>
  <si>
    <t>띠장간격 450*600mm,50X50mm</t>
    <phoneticPr fontId="4" type="noConversion"/>
  </si>
  <si>
    <t>무대 벽체합판붙이기</t>
    <phoneticPr fontId="4" type="noConversion"/>
  </si>
  <si>
    <t>12mm내수</t>
    <phoneticPr fontId="4" type="noConversion"/>
  </si>
  <si>
    <t>일반기기설치</t>
    <phoneticPr fontId="4" type="noConversion"/>
  </si>
  <si>
    <t>휠체어리프트 설치</t>
    <phoneticPr fontId="4" type="noConversion"/>
  </si>
  <si>
    <t>MDF벽체붙이기(12mm)-바탕용[나사고정]</t>
    <phoneticPr fontId="6" type="noConversion"/>
  </si>
  <si>
    <t>12mm</t>
    <phoneticPr fontId="4" type="noConversion"/>
  </si>
  <si>
    <t>잡철물제작설치</t>
  </si>
  <si>
    <t xml:space="preserve"> 스텐 (보통)</t>
    <phoneticPr fontId="4" type="noConversion"/>
  </si>
  <si>
    <t>마루밑창깔기</t>
  </si>
  <si>
    <t>목재마루널 깔기</t>
  </si>
  <si>
    <t>목재마루널 깔기</t>
    <phoneticPr fontId="6" type="noConversion"/>
  </si>
  <si>
    <t>m3</t>
    <phoneticPr fontId="4" type="noConversion"/>
  </si>
  <si>
    <t>m2</t>
    <phoneticPr fontId="4" type="noConversion"/>
  </si>
  <si>
    <t>m2</t>
    <phoneticPr fontId="4" type="noConversion"/>
  </si>
  <si>
    <t>MDF벽체붙이기</t>
    <phoneticPr fontId="4" type="noConversion"/>
  </si>
  <si>
    <t>일 위 대 가 표</t>
    <phoneticPr fontId="6" type="noConversion"/>
  </si>
  <si>
    <t>기 타  잡 공 사 부 분</t>
    <phoneticPr fontId="6" type="noConversion"/>
  </si>
  <si>
    <t>☞</t>
    <phoneticPr fontId="6" type="noConversion"/>
  </si>
  <si>
    <t>목재문 철거</t>
    <phoneticPr fontId="6" type="noConversion"/>
  </si>
  <si>
    <t>m2</t>
    <phoneticPr fontId="6" type="noConversion"/>
  </si>
  <si>
    <t>천장면 텍스 및 합판 철거-재사용 않을시</t>
    <phoneticPr fontId="6" type="noConversion"/>
  </si>
  <si>
    <t>수  장  공  사  부  분</t>
    <phoneticPr fontId="6" type="noConversion"/>
  </si>
  <si>
    <t>불연천장판 붙임(6T*300*600) (석고시멘트계)</t>
    <phoneticPr fontId="6" type="noConversion"/>
  </si>
  <si>
    <t>불연천장판(석고시멘트계)</t>
  </si>
  <si>
    <t>공구손료</t>
    <phoneticPr fontId="6" type="noConversion"/>
  </si>
  <si>
    <t>인력품의</t>
    <phoneticPr fontId="6" type="noConversion"/>
  </si>
  <si>
    <t>%</t>
    <phoneticPr fontId="6" type="noConversion"/>
  </si>
  <si>
    <t>잡재료비</t>
    <phoneticPr fontId="6" type="noConversion"/>
  </si>
  <si>
    <t>주재료비의</t>
    <phoneticPr fontId="6" type="noConversion"/>
  </si>
  <si>
    <t>내장공</t>
    <phoneticPr fontId="6" type="noConversion"/>
  </si>
  <si>
    <t>도  장  공  사  부  분</t>
    <phoneticPr fontId="6" type="noConversion"/>
  </si>
  <si>
    <t>수성페인트칠     ( KS 1급 )   ( 내벽면 )   ( 로울러 3회칠 )   (바탕만들기 제외)</t>
    <phoneticPr fontId="6" type="noConversion"/>
  </si>
  <si>
    <t>내부에멀죤페인트</t>
  </si>
  <si>
    <t>주재료비의 6%</t>
    <phoneticPr fontId="6" type="noConversion"/>
  </si>
  <si>
    <t>식</t>
    <phoneticPr fontId="6" type="noConversion"/>
  </si>
  <si>
    <t>인</t>
    <phoneticPr fontId="6" type="noConversion"/>
  </si>
  <si>
    <t>합성수지 문틀</t>
    <phoneticPr fontId="4" type="noConversion"/>
  </si>
  <si>
    <t>합성수지 문</t>
    <phoneticPr fontId="4" type="noConversion"/>
  </si>
  <si>
    <t>합성수지 문</t>
    <phoneticPr fontId="4" type="noConversion"/>
  </si>
  <si>
    <t>인</t>
    <phoneticPr fontId="4" type="noConversion"/>
  </si>
  <si>
    <t>100주년 기념관 장애인용 계단겸용 리프트</t>
    <phoneticPr fontId="4" type="noConversion"/>
  </si>
  <si>
    <t>기존 목재문 철거</t>
    <phoneticPr fontId="4" type="noConversion"/>
  </si>
  <si>
    <t>기존 천정 텍스 철거</t>
    <phoneticPr fontId="4" type="noConversion"/>
  </si>
  <si>
    <t>합성수지 문틀</t>
    <phoneticPr fontId="4" type="noConversion"/>
  </si>
  <si>
    <t>벽체 페인트 작업</t>
    <phoneticPr fontId="4" type="noConversion"/>
  </si>
  <si>
    <t>목재문 철거</t>
    <phoneticPr fontId="4" type="noConversion"/>
  </si>
  <si>
    <t>천장판 붙임</t>
    <phoneticPr fontId="4" type="noConversion"/>
  </si>
  <si>
    <t>천장면 텍스 철거</t>
    <phoneticPr fontId="4" type="noConversion"/>
  </si>
  <si>
    <t>불연천장판 붙임(6T*300*600)</t>
  </si>
  <si>
    <t>수성페인트칠</t>
  </si>
  <si>
    <t>재   료   비</t>
    <phoneticPr fontId="9" type="noConversion"/>
  </si>
  <si>
    <t>경    비</t>
    <phoneticPr fontId="9" type="noConversion"/>
  </si>
  <si>
    <t>경                         비</t>
    <phoneticPr fontId="6" type="noConversion"/>
  </si>
  <si>
    <t xml:space="preserve"> -. 장애인용 계단겸용리프트 2대 설치</t>
    <phoneticPr fontId="6" type="noConversion"/>
  </si>
  <si>
    <t>공 사 원 가 계 산 서</t>
    <phoneticPr fontId="4" type="noConversion"/>
  </si>
  <si>
    <t>직  종  명</t>
    <phoneticPr fontId="4" type="noConversion"/>
  </si>
  <si>
    <t>보 통 인 부</t>
    <phoneticPr fontId="4" type="noConversion"/>
  </si>
  <si>
    <t>연  마  공</t>
    <phoneticPr fontId="4" type="noConversion"/>
  </si>
  <si>
    <t>보  링  공</t>
    <phoneticPr fontId="4" type="noConversion"/>
  </si>
  <si>
    <t>보  온  공</t>
    <phoneticPr fontId="4" type="noConversion"/>
  </si>
  <si>
    <t>착  암  공</t>
    <phoneticPr fontId="4" type="noConversion"/>
  </si>
  <si>
    <t>내 선 전 공</t>
    <phoneticPr fontId="4" type="noConversion"/>
  </si>
  <si>
    <t>궤  도  공</t>
    <phoneticPr fontId="4" type="noConversion"/>
  </si>
  <si>
    <t>할  석  공</t>
    <phoneticPr fontId="4" type="noConversion"/>
  </si>
  <si>
    <t>포  설  공</t>
    <phoneticPr fontId="4" type="noConversion"/>
  </si>
  <si>
    <t>포  장  공</t>
    <phoneticPr fontId="4" type="noConversion"/>
  </si>
  <si>
    <t>송 전 전 공</t>
    <phoneticPr fontId="4" type="noConversion"/>
  </si>
  <si>
    <t>잠  수  부</t>
    <phoneticPr fontId="4" type="noConversion"/>
  </si>
  <si>
    <t>조  적  공</t>
    <phoneticPr fontId="4" type="noConversion"/>
  </si>
  <si>
    <t>배 전 전 공</t>
    <phoneticPr fontId="4" type="noConversion"/>
  </si>
  <si>
    <t>견  출  공</t>
    <phoneticPr fontId="4" type="noConversion"/>
  </si>
  <si>
    <t>건 축 목 공</t>
    <phoneticPr fontId="4" type="noConversion"/>
  </si>
  <si>
    <t>창  호  공</t>
    <phoneticPr fontId="4" type="noConversion"/>
  </si>
  <si>
    <t>계  장  공</t>
    <phoneticPr fontId="4" type="noConversion"/>
  </si>
  <si>
    <t>유  리  공</t>
    <phoneticPr fontId="4" type="noConversion"/>
  </si>
  <si>
    <t>방  수  공</t>
    <phoneticPr fontId="4" type="noConversion"/>
  </si>
  <si>
    <t>미  장  공</t>
    <phoneticPr fontId="4" type="noConversion"/>
  </si>
  <si>
    <t>타  일  공</t>
    <phoneticPr fontId="4" type="noConversion"/>
  </si>
  <si>
    <t>도  장  공</t>
    <phoneticPr fontId="4" type="noConversion"/>
  </si>
  <si>
    <t>내  장  공</t>
    <phoneticPr fontId="4" type="noConversion"/>
  </si>
  <si>
    <t>700 * 2,000</t>
    <phoneticPr fontId="4" type="noConversion"/>
  </si>
  <si>
    <t>EA</t>
    <phoneticPr fontId="4" type="noConversion"/>
  </si>
  <si>
    <t>900 * 2,100</t>
    <phoneticPr fontId="4" type="noConversion"/>
  </si>
  <si>
    <t>700 * 2,000 * 220</t>
    <phoneticPr fontId="4" type="noConversion"/>
  </si>
  <si>
    <t>900 * 2,100 * 220</t>
    <phoneticPr fontId="4" type="noConversion"/>
  </si>
  <si>
    <t>EA</t>
    <phoneticPr fontId="4" type="noConversion"/>
  </si>
  <si>
    <t>합성수지 문</t>
    <phoneticPr fontId="4" type="noConversion"/>
  </si>
  <si>
    <t>700 * 2,000</t>
    <phoneticPr fontId="4" type="noConversion"/>
  </si>
  <si>
    <t>900 * 2,100</t>
    <phoneticPr fontId="4" type="noConversion"/>
  </si>
  <si>
    <t>700 * 2,000 * 220</t>
    <phoneticPr fontId="4" type="noConversion"/>
  </si>
  <si>
    <t>900 * 2,100 * 220</t>
    <phoneticPr fontId="4" type="noConversion"/>
  </si>
  <si>
    <t>[공사명] : 제주고등학교 장애인편의시설(계단겸용 리프트) 설치공사</t>
    <phoneticPr fontId="6" type="noConversion"/>
  </si>
  <si>
    <t>체육관 장애인용 계단겸용 리프트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</si>
</sst>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2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-* #,##0.0_-;\-* #,##0.0_-;_-* &quot;-&quot;_-;_-@_-"/>
    <numFmt numFmtId="178" formatCode="0.0%"/>
    <numFmt numFmtId="179" formatCode="_-* #,##0.000_-;\-* #,##0.000_-;_-* &quot;-&quot;_-;_-@_-"/>
    <numFmt numFmtId="180" formatCode="_-* #,##0.00_-;\-* #,##0.00_-;_-* &quot;-&quot;_-;_-@_-"/>
    <numFmt numFmtId="181" formatCode="#,###_ ;[Red]\-#,###"/>
    <numFmt numFmtId="182" formatCode="#,##0_ "/>
    <numFmt numFmtId="183" formatCode="#,##0.00_ "/>
    <numFmt numFmtId="184" formatCode="#,##0.000_ "/>
    <numFmt numFmtId="185" formatCode="#,##0_);[Red]\(#,##0\)"/>
    <numFmt numFmtId="186" formatCode="0.0"/>
    <numFmt numFmtId="187" formatCode="_ * #,##0.00_ ;_ * \-#,##0.00_ ;_ * &quot;-&quot;??_ ;_ @_ "/>
    <numFmt numFmtId="188" formatCode="#,##0;[Red]#,##0"/>
    <numFmt numFmtId="189" formatCode="0.000"/>
    <numFmt numFmtId="190" formatCode="#,##0.000"/>
    <numFmt numFmtId="191" formatCode="0_);[Red]\(0\)"/>
    <numFmt numFmtId="192" formatCode="#,##0.0"/>
    <numFmt numFmtId="193" formatCode="#,##0.0_);[Red]\(#,##0.0\)"/>
    <numFmt numFmtId="194" formatCode="#,##0;[Red]&quot;-&quot;#,##0"/>
    <numFmt numFmtId="195" formatCode="#,##0.00&quot;?_);\(#,##0.00&quot;&quot;?&quot;\)"/>
    <numFmt numFmtId="196" formatCode="&quot;$&quot;#,##0_);\(&quot;$&quot;#,##0\)"/>
    <numFmt numFmtId="197" formatCode="&quot;$&quot;#,##0.00_);\(&quot;$&quot;#,##0.00\)"/>
    <numFmt numFmtId="198" formatCode="_ * #,##0_ ;_ * &quot;₩&quot;\!\-#,##0_ ;_ * &quot;-&quot;_ ;_ @_ "/>
    <numFmt numFmtId="199" formatCode="_-&quot;₩&quot;* #,##0.00_-;&quot;₩&quot;&quot;₩&quot;\-&quot;₩&quot;* #,##0.00_-;_-&quot;₩&quot;* &quot;-&quot;??_-;_-@_-"/>
    <numFmt numFmtId="200" formatCode="_-* #,##0.00_-;&quot;₩&quot;&quot;₩&quot;\-* #,##0.00_-;_-* &quot;-&quot;??_-;_-@_-"/>
    <numFmt numFmtId="201" formatCode="&quot;₩&quot;#,##0;&quot;₩&quot;&quot;₩&quot;&quot;₩&quot;&quot;₩&quot;\-#,##0"/>
    <numFmt numFmtId="202" formatCode="&quot;₩&quot;#,##0;[Red]&quot;₩&quot;&quot;₩&quot;&quot;₩&quot;&quot;₩&quot;\-#,##0"/>
    <numFmt numFmtId="203" formatCode="&quot;₩&quot;#,##0.00;&quot;₩&quot;&quot;₩&quot;&quot;₩&quot;&quot;₩&quot;\-#,##0.00"/>
    <numFmt numFmtId="204" formatCode="&quot;$&quot;#,##0_);[Red]\(&quot;$&quot;#,##0\)"/>
    <numFmt numFmtId="205" formatCode="#,##0.00\ &quot;Pts&quot;;\-#,##0.00\ &quot;Pts&quot;"/>
    <numFmt numFmtId="206" formatCode="#,##0.0;[Red]&quot;-&quot;#,##0.0"/>
    <numFmt numFmtId="207" formatCode="yy\.mm\.dd"/>
    <numFmt numFmtId="208" formatCode="00.00"/>
    <numFmt numFmtId="209" formatCode="_-[$€-2]* #,##0.00_-;&quot;₩&quot;\!\-[$€-2]* #,##0.00_-;_-[$€-2]* &quot;-&quot;??_-"/>
    <numFmt numFmtId="210" formatCode="_(&quot;$&quot;* #,##0_);_(&quot;$&quot;* \(#,##0\);_(&quot;$&quot;* &quot;-&quot;_);_(@_)"/>
    <numFmt numFmtId="211" formatCode="_-* #,##0.00\ &quot;Kc&quot;_-;\-* #,##0.00\ &quot;Kc&quot;_-;_-* &quot;-&quot;??\ &quot;Kc&quot;_-;_-@_-"/>
    <numFmt numFmtId="212" formatCode="#,##0\ &quot;DM&quot;;[Red]\-#,##0\ &quot;DM&quot;"/>
    <numFmt numFmtId="213" formatCode="#,##0.00\ &quot;DM&quot;;[Red]\-#,##0.00\ &quot;DM&quot;"/>
    <numFmt numFmtId="214" formatCode="&quot;₩&quot;\!\$#\!\,##0_);[Red]&quot;₩&quot;\!\(&quot;₩&quot;\!\$#\!\,##0&quot;₩&quot;\!\)"/>
    <numFmt numFmtId="215" formatCode="&quot;$&quot;#\!\,##0\!.00_);[Red]&quot;₩&quot;\!\(&quot;$&quot;#\!\,##0\!.00&quot;₩&quot;\!\)"/>
    <numFmt numFmtId="216" formatCode="#\!\,##0;&quot;₩&quot;\!\-#\!\,##0\!.00"/>
    <numFmt numFmtId="217" formatCode="0\!.0000000000000000"/>
    <numFmt numFmtId="218" formatCode="#,##0;\-#,##0.00"/>
    <numFmt numFmtId="219" formatCode="_-* #,##0.0_-;&quot;₩&quot;\!\-* #,##0.0_-;_-* &quot;-&quot;_-;_-@_-"/>
    <numFmt numFmtId="220" formatCode="#."/>
    <numFmt numFmtId="221" formatCode="_ &quot;₩&quot;* #,##0_ ;_ &quot;₩&quot;* \-#,##0_ ;_ &quot;₩&quot;* &quot;-&quot;_ ;_ @_ "/>
    <numFmt numFmtId="222" formatCode="_ &quot;₩&quot;* #,##0.00_ ;_ &quot;₩&quot;* \-#,##0.00_ ;_ &quot;₩&quot;* &quot;-&quot;??_ ;_ @_ "/>
    <numFmt numFmtId="223" formatCode="General_)"/>
    <numFmt numFmtId="224" formatCode="&quot;$&quot;#,##0;[Red]\-&quot;$&quot;#,##0"/>
    <numFmt numFmtId="225" formatCode="0E+00"/>
    <numFmt numFmtId="226" formatCode="&quot;(&quot;0&quot;)&quot;"/>
    <numFmt numFmtId="227" formatCode="&quot;111-&quot;@"/>
    <numFmt numFmtId="228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29" formatCode="_(* #,##0_);_(* &quot;₩&quot;&quot;₩&quot;&quot;₩&quot;&quot;₩&quot;&quot;₩&quot;&quot;₩&quot;\(#,##0&quot;₩&quot;&quot;₩&quot;&quot;₩&quot;&quot;₩&quot;&quot;₩&quot;&quot;₩&quot;\);_(* &quot;-&quot;_);_(@_)"/>
    <numFmt numFmtId="230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231" formatCode="_(* #,##0.00_);_(* &quot;₩&quot;&quot;₩&quot;&quot;₩&quot;&quot;₩&quot;&quot;₩&quot;&quot;₩&quot;\(#,##0.00&quot;₩&quot;&quot;₩&quot;&quot;₩&quot;&quot;₩&quot;&quot;₩&quot;&quot;₩&quot;\);_(* &quot;-&quot;??_);_(@_)"/>
    <numFmt numFmtId="232" formatCode="&quot;₩&quot;#,##0;&quot;₩&quot;&quot;₩&quot;&quot;₩&quot;&quot;₩&quot;&quot;₩&quot;\-&quot;₩&quot;#,##0"/>
    <numFmt numFmtId="233" formatCode="&quot;₩&quot;#,##0;[Red]&quot;₩&quot;&quot;₩&quot;&quot;₩&quot;&quot;₩&quot;&quot;₩&quot;\-&quot;₩&quot;#,##0"/>
    <numFmt numFmtId="234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35" formatCode="#,##0.000_);&quot;₩&quot;&quot;₩&quot;&quot;₩&quot;&quot;₩&quot;&quot;₩&quot;&quot;₩&quot;\(#,##0.000&quot;₩&quot;&quot;₩&quot;&quot;₩&quot;&quot;₩&quot;&quot;₩&quot;&quot;₩&quot;\)"/>
    <numFmt numFmtId="236" formatCode="&quot;₩&quot;#,##0;[Red]&quot;₩&quot;&quot;₩&quot;&quot;₩&quot;&quot;₩&quot;&quot;₩&quot;&quot;₩&quot;&quot;₩&quot;\-#,##0"/>
    <numFmt numFmtId="237" formatCode="&quot;₩&quot;#,##0.00;&quot;₩&quot;&quot;₩&quot;&quot;₩&quot;&quot;₩&quot;&quot;₩&quot;\-&quot;₩&quot;#,##0.00"/>
    <numFmt numFmtId="238" formatCode="&quot;₩&quot;#,##0.00;[Red]&quot;₩&quot;&quot;₩&quot;&quot;₩&quot;&quot;₩&quot;&quot;₩&quot;\-&quot;₩&quot;#,##0.00"/>
    <numFmt numFmtId="239" formatCode="0.00000%"/>
    <numFmt numFmtId="240" formatCode="#,##0.0_%;[Red]&quot;₩&quot;&quot;₩&quot;&quot;₩&quot;&quot;₩&quot;&quot;₩&quot;&quot;₩&quot;\(#,##0.0%&quot;₩&quot;&quot;₩&quot;&quot;₩&quot;&quot;₩&quot;&quot;₩&quot;&quot;₩&quot;\)"/>
    <numFmt numFmtId="241" formatCode="0.00_);[Red]\(0.00\)"/>
    <numFmt numFmtId="242" formatCode="0.00;[Red]0.00"/>
    <numFmt numFmtId="243" formatCode="#,##0;&quot;-&quot;#,##0"/>
    <numFmt numFmtId="244" formatCode="&quot;₩&quot;#,##0.00;&quot;₩&quot;\-#,##0.00"/>
    <numFmt numFmtId="245" formatCode="&quot;M-S3-014-&quot;\ ###&quot;&quot;\ "/>
    <numFmt numFmtId="246" formatCode="&quot;004-30-&quot;\ ###&quot;호&quot;\ "/>
    <numFmt numFmtId="247" formatCode="&quot;M-S3-016-&quot;\ ###&quot;&quot;\ "/>
    <numFmt numFmtId="248" formatCode="&quot;M-S3-004-&quot;\ ###&quot;&quot;\ "/>
    <numFmt numFmtId="249" formatCode="0000000000000"/>
    <numFmt numFmtId="250" formatCode="&quot;₩&quot;#,##0;[Red]&quot;₩&quot;&quot;₩&quot;&quot;₩&quot;&quot;₩&quot;&quot;₩&quot;&quot;₩&quot;&quot;₩&quot;&quot;₩&quot;&quot;₩&quot;\-#,##0"/>
    <numFmt numFmtId="251" formatCode="0.00000000_ "/>
    <numFmt numFmtId="252" formatCode="#,##0_ ;[Red]\-#,##0\ "/>
    <numFmt numFmtId="253" formatCode="\ "/>
    <numFmt numFmtId="254" formatCode="#"/>
    <numFmt numFmtId="255" formatCode="_ * #,##0.00_ ;_ * &quot;₩&quot;\!\-#,##0.00_ ;_ * &quot;-&quot;??_ ;_ @_ "/>
    <numFmt numFmtId="256" formatCode="&quot;(&quot;###.00&quot;)&quot;"/>
    <numFmt numFmtId="257" formatCode="_(&quot;$&quot;* #,##0.00_);_(&quot;$&quot;* \(#,##0.00\);_(&quot;$&quot;* &quot;-&quot;??_);_(@_)"/>
    <numFmt numFmtId="258" formatCode="&quot;₩&quot;#,##0;[Red]&quot;₩&quot;&quot;₩&quot;\-#,##0"/>
    <numFmt numFmtId="259" formatCode="&quot;₩&quot;#,##0.00;[Red]&quot;₩&quot;&quot;₩&quot;\!\-#,##0.00"/>
    <numFmt numFmtId="260" formatCode="&quot;₩&quot;\!\$#,##0.00_);&quot;₩&quot;\!\(&quot;₩&quot;\!\$#,##0.00&quot;₩&quot;\!\)"/>
    <numFmt numFmtId="261" formatCode="[Red]\+#;[Red]\-#;[Red]0"/>
    <numFmt numFmtId="262" formatCode="#,##0;[Red]&quot;△&quot;#,##0"/>
    <numFmt numFmtId="263" formatCode="#,##0_ ;[Red]&quot;△&quot;#,##0\ "/>
    <numFmt numFmtId="264" formatCode="#,##0.0;[Red]#,##0.0;&quot; &quot;"/>
    <numFmt numFmtId="265" formatCode="0\ \ "/>
    <numFmt numFmtId="266" formatCode="#,##0\ \ "/>
    <numFmt numFmtId="267" formatCode="0.0000%"/>
    <numFmt numFmtId="268" formatCode="#,##0.0000"/>
    <numFmt numFmtId="269" formatCode="#,##0.00;[Red]#,##0.00;&quot; &quot;"/>
    <numFmt numFmtId="270" formatCode="&quot;₩&quot;\ \ #,##0\ &quot;원정&quot;;\-&quot;₩&quot;#,##0"/>
    <numFmt numFmtId="271" formatCode="&quot;₩&quot;#,##0;&quot;₩&quot;&quot;₩&quot;&quot;₩&quot;&quot;₩&quot;&quot;₩&quot;&quot;₩&quot;\!\!\-#,##0"/>
    <numFmt numFmtId="272" formatCode="_ * #,##0.000_ ;_ * \-#,##0.000_ ;_ * &quot;-&quot;_ ;_ @_ "/>
    <numFmt numFmtId="273" formatCode="0.0%;[Red]&quot;△&quot;0.0%"/>
    <numFmt numFmtId="274" formatCode="0.00%;[Red]&quot;△&quot;0.00%"/>
    <numFmt numFmtId="275" formatCode="?/?#"/>
    <numFmt numFmtId="276" formatCode="[Red]#,##0"/>
    <numFmt numFmtId="277" formatCode="_-* #,##0;\-* #,##0;_-* &quot;-&quot;;_-@"/>
    <numFmt numFmtId="278" formatCode="_-* #,##0.00_-;&quot;₩&quot;&quot;₩&quot;&quot;₩&quot;&quot;₩&quot;&quot;₩&quot;\-* #,##0.00_-;_-* &quot;-&quot;??_-;_-@_-"/>
    <numFmt numFmtId="279" formatCode="yy&quot;₩&quot;/mm&quot;₩&quot;/dd"/>
    <numFmt numFmtId="280" formatCode="&quot;₩&quot;#,##0.00;&quot;₩&quot;&quot;₩&quot;&quot;₩&quot;&quot;₩&quot;&quot;₩&quot;\-#,##0.00"/>
    <numFmt numFmtId="281" formatCode="_ &quot;₩&quot;* #,##0_ ;_ &quot;₩&quot;* &quot;₩&quot;&quot;₩&quot;&quot;₩&quot;&quot;₩&quot;\-#,##0_ ;_ &quot;₩&quot;* &quot;-&quot;_ ;_ @_ "/>
    <numFmt numFmtId="282" formatCode="_ * #,##0.00_ ;_ * &quot;₩&quot;&quot;₩&quot;&quot;₩&quot;\-#,##0.00_ ;_ * &quot;-&quot;??_ ;_ @_ "/>
    <numFmt numFmtId="283" formatCode="_ &quot;₩&quot;* #,##0.00_ ;_ &quot;₩&quot;* &quot;₩&quot;&quot;₩&quot;\-#,##0.00_ ;_ &quot;₩&quot;* &quot;-&quot;??_ ;_ @_ "/>
    <numFmt numFmtId="284" formatCode="&quot;(@&quot;#0.0&quot;)&quot;"/>
    <numFmt numFmtId="285" formatCode="_ &quot;₩&quot;* #,##0_ ;_ &quot;₩&quot;* &quot;₩&quot;\-#,##0_ ;_ &quot;₩&quot;* &quot;-&quot;_ ;_ @_ "/>
    <numFmt numFmtId="286" formatCode="000.000"/>
    <numFmt numFmtId="287" formatCode="_-* #,##0.0_-;\-* #,##0.0_-;_-* &quot;-&quot;??_-;_-@_-"/>
    <numFmt numFmtId="288" formatCode="&quot;*&quot;#,##0\ &quot;일 (월)&quot;\ \ "/>
    <numFmt numFmtId="289" formatCode="&quot;?#,##0.00;\-&quot;&quot;?&quot;#,##0.00"/>
    <numFmt numFmtId="290" formatCode="&quot;₩&quot;#,##0;[Red]&quot;₩&quot;&quot;₩&quot;&quot;₩&quot;&quot;₩&quot;&quot;₩&quot;&quot;₩&quot;\!\!\-#,##0"/>
    <numFmt numFmtId="291" formatCode="_ * #,##0.0000_ ;_ * \-#,##0.0000_ ;_ * &quot;-&quot;_ ;_ @_ "/>
    <numFmt numFmtId="292" formatCode="#,##0.0#####\ ;[Red]\-#,##0.0#####\ "/>
    <numFmt numFmtId="293" formatCode="_ * #,##0_ ;_ * &quot;₩&quot;\-#,##0_ ;_ * &quot;-&quot;_ ;_ @_ "/>
    <numFmt numFmtId="294" formatCode="[Red]#,##0.0"/>
    <numFmt numFmtId="295" formatCode="[Red]#,##0.00"/>
    <numFmt numFmtId="296" formatCode="[Red]#,##0.000"/>
    <numFmt numFmtId="297" formatCode="#,##0&quot; &quot;;[Red]&quot;△&quot;#,##0&quot; &quot;"/>
    <numFmt numFmtId="298" formatCode="* #,##0&quot; &quot;;[Red]* &quot;△&quot;#,##0&quot; &quot;;* @"/>
    <numFmt numFmtId="299" formatCode="#,##0.####;[Red]&quot;△&quot;#,##0.####"/>
    <numFmt numFmtId="300" formatCode="&quot;₩&quot;#,##0;[Red]&quot;₩&quot;\-&quot;₩&quot;#,##0"/>
    <numFmt numFmtId="301" formatCode="_-* #,##0.00_-;&quot;₩&quot;&quot;₩&quot;&quot;₩&quot;&quot;₩&quot;\!\!\-* #,##0.00_-;_-* &quot;-&quot;??_-;_-@_-"/>
    <numFmt numFmtId="302" formatCode="#,##0.0;[Red]\-#,##0.0"/>
    <numFmt numFmtId="303" formatCode="_-&quot;$&quot;* #,##0_-;\-&quot;$&quot;* #,##0_-;_-&quot;$&quot;* &quot;-&quot;_-;_-@_-"/>
    <numFmt numFmtId="304" formatCode="_-&quot;$&quot;* #,##0.00_-;\-&quot;$&quot;* #,##0.00_-;_-&quot;$&quot;* &quot;-&quot;??_-;_-@_-"/>
    <numFmt numFmtId="305" formatCode="&quot;₩&quot;#,##0;&quot;₩&quot;\-&quot;₩&quot;#,##0"/>
    <numFmt numFmtId="306" formatCode="_-&quot;₩&quot;* #,##0.00_-;&quot;₩&quot;&quot;₩&quot;&quot;₩&quot;&quot;₩&quot;\!\!\-&quot;₩&quot;* #,##0.00_-;_-&quot;₩&quot;* &quot;-&quot;??_-;_-@_-"/>
    <numFmt numFmtId="307" formatCode="#,##0.000;[Red]\-#,##0.000"/>
    <numFmt numFmtId="308" formatCode="&quot;₩&quot;#,##0.00;&quot;₩&quot;&quot;₩&quot;&quot;₩&quot;&quot;₩&quot;&quot;₩&quot;&quot;₩&quot;\!\!\-#,##0.00"/>
    <numFmt numFmtId="309" formatCode="_-* #,##0.0000_-;\-* #,##0.0000_-;_-* &quot;-&quot;??_-;_-@_-"/>
    <numFmt numFmtId="310" formatCode="&quot;(&quot;\ #,##0&quot;)&quot;"/>
    <numFmt numFmtId="311" formatCode="&quot; &quot;@"/>
    <numFmt numFmtId="312" formatCode="0.000\ &quot;KW&quot;"/>
    <numFmt numFmtId="313" formatCode="&quot;₩&quot;#,##0;\(&quot;₩&quot;#,##0.00\)"/>
    <numFmt numFmtId="314" formatCode="\-\2\2\4&quot; &quot;"/>
    <numFmt numFmtId="315" formatCode="\-\1&quot; &quot;"/>
    <numFmt numFmtId="316" formatCode="#,##0&quot;  &quot;"/>
    <numFmt numFmtId="317" formatCode="\-\1\4\4&quot; &quot;"/>
    <numFmt numFmtId="318" formatCode="&quot;₩&quot;#,##0.00;[Red]&quot;₩&quot;&quot;₩&quot;&quot;₩&quot;&quot;₩&quot;&quot;₩&quot;&quot;₩&quot;&quot;₩&quot;&quot;₩&quot;&quot;₩&quot;\!\-#,##0.00"/>
    <numFmt numFmtId="319" formatCode="&quot;₩&quot;#,##0.00;[Red]&quot;₩&quot;&quot;₩&quot;&quot;₩&quot;&quot;₩&quot;&quot;₩&quot;&quot;₩&quot;&quot;₩&quot;&quot;₩&quot;\-#,##0.00"/>
    <numFmt numFmtId="320" formatCode="#,##0.00&quot; F&quot;_);[Red]\(#,##0.00&quot; F&quot;\)"/>
    <numFmt numFmtId="321" formatCode="0.00&quot;  &quot;"/>
    <numFmt numFmtId="322" formatCode="&quot;₩&quot;#,##0;&quot;₩&quot;&quot;₩&quot;&quot;₩&quot;&quot;₩&quot;&quot;₩&quot;&quot;₩&quot;&quot;₩&quot;&quot;₩&quot;\-#,##0"/>
    <numFmt numFmtId="323" formatCode="\$#.00"/>
    <numFmt numFmtId="324" formatCode="0.000000"/>
    <numFmt numFmtId="325" formatCode="\$#,##0\ ;\(\$#,##0\)"/>
    <numFmt numFmtId="326" formatCode="&quot;₩&quot;#,##0.00;[Red]&quot;₩&quot;&quot;₩&quot;&quot;₩&quot;&quot;₩&quot;&quot;₩&quot;&quot;₩&quot;&quot;₩&quot;&quot;₩&quot;&quot;₩&quot;&quot;₩&quot;\!\-&quot;₩&quot;#,##0.00"/>
    <numFmt numFmtId="327" formatCode="&quot;₩&quot;#,##0.00;[Red]&quot;₩&quot;&quot;₩&quot;&quot;₩&quot;&quot;₩&quot;&quot;₩&quot;&quot;₩&quot;&quot;₩&quot;&quot;₩&quot;&quot;₩&quot;\-&quot;₩&quot;#,##0.00"/>
    <numFmt numFmtId="328" formatCode="#,##0&quot; F&quot;_);\(#,##0&quot; F&quot;\)"/>
    <numFmt numFmtId="329" formatCode="m\o\n\th\ d\,\ yyyy"/>
    <numFmt numFmtId="330" formatCode="0_ "/>
    <numFmt numFmtId="331" formatCode="_-* #,##0_-;&quot;₩&quot;&quot;₩&quot;&quot;₩&quot;&quot;₩&quot;&quot;₩&quot;&quot;₩&quot;&quot;₩&quot;&quot;₩&quot;&quot;₩&quot;&quot;₩&quot;\!\-* #,##0_-;_-* &quot;-&quot;_-;_-@_-"/>
    <numFmt numFmtId="332" formatCode="_-* #,##0_-;&quot;₩&quot;&quot;₩&quot;&quot;₩&quot;&quot;₩&quot;&quot;₩&quot;&quot;₩&quot;&quot;₩&quot;&quot;₩&quot;&quot;₩&quot;\-* #,##0_-;_-* &quot;-&quot;_-;_-@_-"/>
    <numFmt numFmtId="333" formatCode="#,##0.00&quot; F&quot;_);\(#,##0.00&quot; F&quot;\)"/>
    <numFmt numFmtId="334" formatCode="_-[$€-2]* #,##0.00_-;\-[$€-2]* #,##0.00_-;_-[$€-2]* &quot;-&quot;??_-"/>
    <numFmt numFmtId="335" formatCode="#.00"/>
    <numFmt numFmtId="336" formatCode="_ * #,##0.00_ ;_ * \-#,##0.00_ ;_ * &quot;-&quot;_ ;_ @_ "/>
    <numFmt numFmtId="337" formatCode="#,##0.0000;[Red]\-#,##0.0000"/>
    <numFmt numFmtId="338" formatCode="#,##0.0_);\(#,##0.0\)"/>
    <numFmt numFmtId="339" formatCode="#,###"/>
    <numFmt numFmtId="340" formatCode="0.00;0.00;\-"/>
    <numFmt numFmtId="341" formatCode="_ &quot;₩&quot;\ * #,##0_ ;_ &quot;₩&quot;\ * \-#,##0_ ;_ &quot;₩&quot;\ * &quot;-&quot;_ ;_ @_ "/>
    <numFmt numFmtId="342" formatCode="#,##0.0&quot;     &quot;"/>
    <numFmt numFmtId="343" formatCode="%#.00"/>
    <numFmt numFmtId="344" formatCode="&quot;$&quot;#,##0;\-&quot;$&quot;#,##0"/>
    <numFmt numFmtId="345" formatCode="_-* #,##0\ &quot;Pts&quot;_-;\-* #,##0\ &quot;Pts&quot;_-;_-* &quot;-&quot;\ &quot;Pts&quot;_-;_-@_-"/>
    <numFmt numFmtId="346" formatCode="&quot;₩&quot;#,##0;[Red]&quot;₩&quot;\-#,##0"/>
    <numFmt numFmtId="347" formatCode="#,##0.00\ \ "/>
    <numFmt numFmtId="348" formatCode="0.0_)"/>
    <numFmt numFmtId="349" formatCode="\-\2\2\5&quot; &quot;"/>
    <numFmt numFmtId="350" formatCode="\1\4\4&quot; &quot;"/>
    <numFmt numFmtId="351" formatCode="#,##0.00\ "/>
    <numFmt numFmtId="352" formatCode="_-&quot;£&quot;* #,##0_-;\-&quot;£&quot;* #,##0_-;_-&quot;£&quot;* &quot;-&quot;_-;_-@_-"/>
    <numFmt numFmtId="353" formatCode="_-&quot;£&quot;* #,##0.00_-;\-&quot;£&quot;* #,##0.00_-;_-&quot;£&quot;* &quot;-&quot;??_-;_-@_-"/>
    <numFmt numFmtId="354" formatCode="0\ \ \ \ "/>
    <numFmt numFmtId="355" formatCode="#,##0.00\ \ \ "/>
    <numFmt numFmtId="356" formatCode="\(\ &quot;₩&quot;#,##0\ \);\(\-&quot;₩&quot;#,##0\)"/>
    <numFmt numFmtId="357" formatCode="\+#,##0;\-#,##0"/>
    <numFmt numFmtId="358" formatCode="#,##0.0000;[Red]#,##0.0000"/>
    <numFmt numFmtId="359" formatCode="#,##0.00000;[Red]#,##0.00000"/>
    <numFmt numFmtId="360" formatCode="0.0000"/>
    <numFmt numFmtId="361" formatCode="#,##0.000;[Red]#,##0.000"/>
    <numFmt numFmtId="362" formatCode="#,##0.0;[Red]#,##0.0"/>
  </numFmts>
  <fonts count="195">
    <font>
      <sz val="10"/>
      <name val="바탕체"/>
      <family val="1"/>
      <charset val="129"/>
    </font>
    <font>
      <sz val="10"/>
      <name val="바탕체"/>
      <family val="1"/>
      <charset val="129"/>
    </font>
    <font>
      <sz val="10"/>
      <name val="바탕체"/>
      <family val="1"/>
      <charset val="129"/>
    </font>
    <font>
      <sz val="11"/>
      <name val="돋움"/>
      <family val="3"/>
      <charset val="129"/>
    </font>
    <font>
      <sz val="8"/>
      <name val="바탕체"/>
      <family val="1"/>
      <charset val="129"/>
    </font>
    <font>
      <sz val="20"/>
      <name val="돋움체"/>
      <family val="3"/>
      <charset val="129"/>
    </font>
    <font>
      <sz val="8"/>
      <name val="돋움"/>
      <family val="3"/>
      <charset val="129"/>
    </font>
    <font>
      <sz val="12"/>
      <name val="명조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바탕체"/>
      <family val="1"/>
      <charset val="129"/>
    </font>
    <font>
      <sz val="12"/>
      <name val="굴림체"/>
      <family val="3"/>
      <charset val="129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Times New Roman"/>
      <family val="1"/>
    </font>
    <font>
      <sz val="10"/>
      <name val="MS Sans Serif"/>
      <family val="2"/>
    </font>
    <font>
      <sz val="12"/>
      <name val="돋움체"/>
      <family val="3"/>
      <charset val="129"/>
    </font>
    <font>
      <sz val="9"/>
      <name val="돋움체"/>
      <family val="3"/>
      <charset val="129"/>
    </font>
    <font>
      <sz val="11"/>
      <name val="돋움체"/>
      <family val="3"/>
      <charset val="129"/>
    </font>
    <font>
      <sz val="10"/>
      <name val="굴림체"/>
      <family val="3"/>
      <charset val="129"/>
    </font>
    <font>
      <sz val="10"/>
      <name val="Arial"/>
      <family val="2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sz val="1"/>
      <color indexed="8"/>
      <name val="Courier"/>
      <family val="3"/>
    </font>
    <font>
      <sz val="12"/>
      <name val="¹UAAA¼"/>
      <family val="1"/>
      <charset val="129"/>
    </font>
    <font>
      <sz val="12"/>
      <name val="¹????¼"/>
      <family val="1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0"/>
      <name val="Book Antiqua"/>
      <family val="1"/>
    </font>
    <font>
      <sz val="12"/>
      <name val="Times New Roman"/>
      <family val="1"/>
    </font>
    <font>
      <sz val="7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12"/>
      <name val="Courier"/>
      <family val="3"/>
    </font>
    <font>
      <sz val="9"/>
      <color indexed="8"/>
      <name val="굴림체"/>
      <family val="3"/>
      <charset val="129"/>
    </font>
    <font>
      <sz val="11"/>
      <color indexed="20"/>
      <name val="맑은 고딕"/>
      <family val="3"/>
      <charset val="129"/>
    </font>
    <font>
      <u/>
      <sz val="10"/>
      <color indexed="14"/>
      <name val="MS Sans Serif"/>
      <family val="2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8"/>
      <name val="#중고딕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 Narrow"/>
      <family val="2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9"/>
      <name val="Arial"/>
      <family val="2"/>
    </font>
    <font>
      <b/>
      <sz val="10"/>
      <name val="MS Sans Serif"/>
      <family val="2"/>
    </font>
    <font>
      <sz val="11"/>
      <name val="￥i￠￢￠?o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1"/>
      <name val="??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10"/>
      <color indexed="8"/>
      <name val="MS Sans Serif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20"/>
      <name val="바탕체"/>
      <family val="1"/>
      <charset val="129"/>
    </font>
    <font>
      <sz val="10"/>
      <color indexed="8"/>
      <name val="바탕체"/>
      <family val="1"/>
      <charset val="129"/>
    </font>
    <font>
      <sz val="10"/>
      <color theme="1"/>
      <name val="바탕체"/>
      <family val="1"/>
      <charset val="129"/>
    </font>
    <font>
      <sz val="10"/>
      <color indexed="10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i/>
      <sz val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4"/>
      <name val="??"/>
      <family val="3"/>
    </font>
    <font>
      <sz val="12"/>
      <name val="????"/>
      <family val="1"/>
      <charset val="136"/>
    </font>
    <font>
      <sz val="10"/>
      <name val="???"/>
      <family val="3"/>
    </font>
    <font>
      <sz val="12"/>
      <name val="|??¢¥¢¬¨Ï"/>
      <family val="1"/>
      <charset val="129"/>
    </font>
    <font>
      <sz val="11"/>
      <name val="ⓒoUAAA¨u"/>
      <family val="1"/>
      <charset val="129"/>
    </font>
    <font>
      <b/>
      <sz val="12"/>
      <color indexed="16"/>
      <name val="±¼¸²A¼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옛체"/>
      <family val="1"/>
      <charset val="129"/>
    </font>
    <font>
      <sz val="1"/>
      <color indexed="0"/>
      <name val="Courier"/>
      <family val="3"/>
    </font>
    <font>
      <sz val="14"/>
      <name val="AngsanaUPC"/>
      <family val="1"/>
    </font>
    <font>
      <sz val="12"/>
      <name val="Arial"/>
      <family val="2"/>
    </font>
    <font>
      <sz val="12"/>
      <name val="궁서체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b/>
      <sz val="11"/>
      <name val="돋움"/>
      <family val="3"/>
      <charset val="129"/>
    </font>
    <font>
      <sz val="11"/>
      <name val="굴림"/>
      <family val="3"/>
      <charset val="129"/>
    </font>
    <font>
      <u/>
      <sz val="11"/>
      <color indexed="36"/>
      <name val="돋움"/>
      <family val="3"/>
      <charset val="129"/>
    </font>
    <font>
      <u/>
      <sz val="9"/>
      <color indexed="36"/>
      <name val="돋움체"/>
      <family val="3"/>
      <charset val="129"/>
    </font>
    <font>
      <sz val="14"/>
      <name val="뼥?ⓒ"/>
      <family val="3"/>
      <charset val="129"/>
    </font>
    <font>
      <sz val="9"/>
      <name val="MS Sans Serif"/>
      <family val="2"/>
    </font>
    <font>
      <sz val="10"/>
      <color indexed="10"/>
      <name val="돋움체"/>
      <family val="3"/>
      <charset val="129"/>
    </font>
    <font>
      <sz val="12"/>
      <name val="HP-TIMES"/>
      <family val="1"/>
    </font>
    <font>
      <sz val="18"/>
      <name val="궁서체"/>
      <family val="1"/>
      <charset val="129"/>
    </font>
    <font>
      <sz val="10"/>
      <name val="돋움"/>
      <family val="3"/>
      <charset val="129"/>
    </font>
    <font>
      <sz val="14"/>
      <name val="돋움"/>
      <family val="3"/>
      <charset val="129"/>
    </font>
    <font>
      <sz val="10"/>
      <name val="μ¸¿oA¼"/>
      <family val="3"/>
      <charset val="129"/>
    </font>
    <font>
      <sz val="12"/>
      <name val="ⓒoUAAA¨u"/>
      <family val="1"/>
      <charset val="129"/>
    </font>
    <font>
      <sz val="10"/>
      <name val="한양신명조"/>
      <family val="1"/>
      <charset val="129"/>
    </font>
    <font>
      <sz val="10"/>
      <color indexed="12"/>
      <name val="굴림체"/>
      <family val="3"/>
      <charset val="129"/>
    </font>
    <font>
      <sz val="12"/>
      <name val="新細明體"/>
      <family val="1"/>
      <charset val="136"/>
    </font>
    <font>
      <sz val="12"/>
      <color indexed="8"/>
      <name val="돋움체"/>
      <family val="3"/>
      <charset val="129"/>
    </font>
    <font>
      <sz val="17"/>
      <name val="바탕체"/>
      <family val="1"/>
      <charset val="129"/>
    </font>
    <font>
      <b/>
      <sz val="12"/>
      <color indexed="8"/>
      <name val="돋움체"/>
      <family val="3"/>
      <charset val="129"/>
    </font>
    <font>
      <sz val="14"/>
      <name val="Arial"/>
      <family val="2"/>
    </font>
    <font>
      <i/>
      <outline/>
      <shadow/>
      <u/>
      <sz val="1"/>
      <color indexed="24"/>
      <name val="Courier"/>
      <family val="3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8"/>
      <name val="Times New Roman"/>
      <family val="1"/>
    </font>
    <font>
      <sz val="12"/>
      <name val="µ¸¿òÃ¼"/>
      <family val="3"/>
      <charset val="129"/>
    </font>
    <font>
      <sz val="11"/>
      <name val="µ¸¿ò"/>
      <family val="3"/>
      <charset val="129"/>
    </font>
    <font>
      <b/>
      <sz val="12"/>
      <name val="Arial MT"/>
      <family val="2"/>
    </font>
    <font>
      <sz val="12"/>
      <name val="©öUAAA¨ù"/>
      <family val="3"/>
      <charset val="129"/>
    </font>
    <font>
      <sz val="12"/>
      <name val="±¼¸²Ã¼"/>
      <family val="3"/>
      <charset val="129"/>
    </font>
    <font>
      <sz val="12"/>
      <name val="¸íÁ¶"/>
      <family val="3"/>
      <charset val="129"/>
    </font>
    <font>
      <sz val="11"/>
      <name val="µ¸¿òÃ¼"/>
      <family val="3"/>
      <charset val="129"/>
    </font>
    <font>
      <sz val="10"/>
      <name val="±¼¸²A¼"/>
      <family val="3"/>
      <charset val="129"/>
    </font>
    <font>
      <sz val="12"/>
      <name val="±¼¸²A¼"/>
      <family val="3"/>
      <charset val="129"/>
    </font>
    <font>
      <sz val="9"/>
      <name val="Times New Roman"/>
      <family val="1"/>
    </font>
    <font>
      <sz val="12"/>
      <name val="Arial MT"/>
      <family val="2"/>
    </font>
    <font>
      <sz val="10"/>
      <name val="Courier"/>
      <family val="3"/>
    </font>
    <font>
      <sz val="10"/>
      <name val="Geneva"/>
      <family val="2"/>
    </font>
    <font>
      <b/>
      <sz val="18"/>
      <name val="Arial"/>
      <family val="2"/>
    </font>
    <font>
      <b/>
      <sz val="8"/>
      <name val="MS Sans Serif"/>
      <family val="2"/>
    </font>
    <font>
      <u/>
      <sz val="10"/>
      <color indexed="12"/>
      <name val="MS Sans Serif"/>
      <family val="2"/>
    </font>
    <font>
      <sz val="12"/>
      <color indexed="9"/>
      <name val="Helv"/>
      <family val="2"/>
    </font>
    <font>
      <sz val="10"/>
      <color indexed="11"/>
      <name val="Helv"/>
      <family val="2"/>
    </font>
    <font>
      <b/>
      <i/>
      <sz val="12"/>
      <name val="Times New Roman"/>
      <family val="1"/>
    </font>
    <font>
      <sz val="12"/>
      <name val="宋体"/>
      <family val="3"/>
      <charset val="129"/>
    </font>
    <font>
      <sz val="10"/>
      <name val="Tms Rmn"/>
      <family val="1"/>
    </font>
    <font>
      <sz val="10"/>
      <name val="Futura Bk BT"/>
      <family val="2"/>
    </font>
    <font>
      <sz val="8"/>
      <name val="Wingdings"/>
      <charset val="2"/>
    </font>
    <font>
      <sz val="8"/>
      <name val="MS Sans Serif"/>
      <family val="2"/>
    </font>
    <font>
      <b/>
      <sz val="10"/>
      <color indexed="10"/>
      <name val="Helv"/>
      <family val="2"/>
    </font>
    <font>
      <sz val="10"/>
      <name val="VNI-Times"/>
      <family val="2"/>
    </font>
    <font>
      <b/>
      <i/>
      <sz val="9"/>
      <name val="Times New Roman"/>
      <family val="1"/>
    </font>
    <font>
      <sz val="10"/>
      <name val="VNI-Univer"/>
      <family val="2"/>
    </font>
    <font>
      <b/>
      <i/>
      <sz val="18"/>
      <color indexed="39"/>
      <name val="돋움체"/>
      <family val="3"/>
      <charset val="129"/>
    </font>
    <font>
      <sz val="10"/>
      <name val="VNI-Helve-Condense"/>
      <family val="2"/>
    </font>
    <font>
      <sz val="10"/>
      <name val="한양신명조"/>
      <family val="3"/>
      <charset val="129"/>
    </font>
    <font>
      <b/>
      <sz val="10"/>
      <name val="한양신명조"/>
      <family val="3"/>
      <charset val="129"/>
    </font>
    <font>
      <sz val="10"/>
      <color indexed="8"/>
      <name val="돋움체"/>
      <family val="3"/>
      <charset val="129"/>
    </font>
    <font>
      <sz val="10"/>
      <color indexed="8"/>
      <name val="돋움"/>
      <family val="3"/>
      <charset val="129"/>
    </font>
    <font>
      <sz val="9"/>
      <name val="굴림"/>
      <family val="3"/>
      <charset val="129"/>
    </font>
    <font>
      <b/>
      <sz val="11"/>
      <name val="돋움체"/>
      <family val="3"/>
      <charset val="129"/>
    </font>
    <font>
      <b/>
      <u/>
      <sz val="20"/>
      <name val="돋움체"/>
      <family val="3"/>
      <charset val="129"/>
    </font>
    <font>
      <b/>
      <sz val="8"/>
      <name val="돋움체"/>
      <family val="3"/>
      <charset val="129"/>
    </font>
    <font>
      <b/>
      <sz val="16"/>
      <color indexed="10"/>
      <name val="돋움체"/>
      <family val="3"/>
      <charset val="129"/>
    </font>
    <font>
      <b/>
      <u/>
      <sz val="16"/>
      <name val="돋움체"/>
      <family val="3"/>
      <charset val="129"/>
    </font>
    <font>
      <sz val="9"/>
      <name val="굴림체"/>
      <family val="3"/>
      <charset val="129"/>
    </font>
    <font>
      <sz val="9"/>
      <name val="맑은 고딕"/>
      <family val="3"/>
      <charset val="129"/>
      <scheme val="minor"/>
    </font>
    <font>
      <sz val="10"/>
      <color rgb="FF000000"/>
      <name val="돋움체"/>
      <family val="3"/>
      <charset val="129"/>
    </font>
    <font>
      <b/>
      <sz val="14"/>
      <name val="굴림"/>
      <family val="3"/>
      <charset val="129"/>
    </font>
    <font>
      <b/>
      <sz val="20"/>
      <name val="돋움체"/>
      <family val="3"/>
      <charset val="129"/>
    </font>
    <font>
      <b/>
      <u/>
      <sz val="11"/>
      <name val="돋움"/>
      <family val="3"/>
      <charset val="129"/>
    </font>
    <font>
      <sz val="9"/>
      <name val="HY그래픽M"/>
      <family val="1"/>
      <charset val="129"/>
    </font>
    <font>
      <sz val="9"/>
      <name val="맑은 고딕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962">
    <xf numFmtId="0" fontId="0" fillId="0" borderId="0"/>
    <xf numFmtId="220" fontId="23" fillId="0" borderId="0">
      <protection locked="0"/>
    </xf>
    <xf numFmtId="0" fontId="1" fillId="0" borderId="0"/>
    <xf numFmtId="0" fontId="11" fillId="0" borderId="0"/>
    <xf numFmtId="0" fontId="15" fillId="0" borderId="1">
      <alignment horizontal="center"/>
    </xf>
    <xf numFmtId="0" fontId="1" fillId="0" borderId="2">
      <alignment horizontal="centerContinuous" vertical="center"/>
    </xf>
    <xf numFmtId="3" fontId="8" fillId="0" borderId="0">
      <alignment vertical="center"/>
    </xf>
    <xf numFmtId="192" fontId="8" fillId="0" borderId="0">
      <alignment vertical="center"/>
    </xf>
    <xf numFmtId="4" fontId="8" fillId="0" borderId="0">
      <alignment vertical="center"/>
    </xf>
    <xf numFmtId="190" fontId="8" fillId="0" borderId="0">
      <alignment vertical="center"/>
    </xf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/>
    <xf numFmtId="0" fontId="8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/>
    <xf numFmtId="0" fontId="20" fillId="0" borderId="0" applyNumberForma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3" fillId="0" borderId="4">
      <alignment vertical="center"/>
    </xf>
    <xf numFmtId="0" fontId="3" fillId="0" borderId="4">
      <alignment vertical="center"/>
    </xf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220" fontId="27" fillId="0" borderId="0">
      <protection locked="0"/>
    </xf>
    <xf numFmtId="0" fontId="8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220" fontId="27" fillId="0" borderId="0">
      <protection locked="0"/>
    </xf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15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/>
    <xf numFmtId="0" fontId="8" fillId="0" borderId="0" applyFont="0" applyFill="0" applyBorder="0" applyAlignment="0" applyProtection="0">
      <alignment vertical="center"/>
    </xf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6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176" fontId="2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27" fillId="0" borderId="0"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9" fillId="0" borderId="0"/>
    <xf numFmtId="242" fontId="3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9" fontId="1" fillId="0" borderId="0">
      <alignment vertical="center"/>
    </xf>
    <xf numFmtId="210" fontId="20" fillId="0" borderId="0" applyFont="0" applyFill="0" applyBorder="0" applyAlignment="0" applyProtection="0"/>
    <xf numFmtId="3" fontId="16" fillId="0" borderId="3"/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0" fontId="1" fillId="0" borderId="0">
      <alignment vertical="center"/>
    </xf>
    <xf numFmtId="219" fontId="3" fillId="0" borderId="0">
      <alignment vertical="center"/>
    </xf>
    <xf numFmtId="0" fontId="11" fillId="0" borderId="0"/>
    <xf numFmtId="210" fontId="20" fillId="0" borderId="0" applyFont="0" applyFill="0" applyBorder="0" applyAlignment="0" applyProtection="0"/>
    <xf numFmtId="0" fontId="13" fillId="0" borderId="0">
      <alignment horizontal="center" vertical="center"/>
    </xf>
    <xf numFmtId="0" fontId="11" fillId="0" borderId="0"/>
    <xf numFmtId="0" fontId="15" fillId="0" borderId="5"/>
    <xf numFmtId="4" fontId="30" fillId="0" borderId="6">
      <alignment vertical="center"/>
    </xf>
    <xf numFmtId="0" fontId="20" fillId="0" borderId="0" applyNumberFormat="0" applyFill="0" applyBorder="0" applyAlignment="0" applyProtection="0"/>
    <xf numFmtId="0" fontId="8" fillId="0" borderId="0"/>
    <xf numFmtId="241" fontId="3" fillId="0" borderId="0">
      <protection locked="0"/>
    </xf>
    <xf numFmtId="10" fontId="24" fillId="0" borderId="0" applyFont="0" applyFill="0" applyBorder="0" applyAlignment="0" applyProtection="0"/>
    <xf numFmtId="0" fontId="8" fillId="0" borderId="7">
      <alignment horizont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0" borderId="0">
      <protection locked="0"/>
    </xf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9" fontId="8" fillId="0" borderId="0">
      <protection locked="0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10" fillId="0" borderId="8">
      <alignment horizontal="center"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226" fontId="8" fillId="0" borderId="0"/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0" fontId="13" fillId="0" borderId="0"/>
    <xf numFmtId="0" fontId="3" fillId="0" borderId="3">
      <alignment horizontal="right" vertical="center"/>
    </xf>
    <xf numFmtId="227" fontId="8" fillId="0" borderId="0"/>
    <xf numFmtId="0" fontId="37" fillId="0" borderId="0" applyFont="0" applyBorder="0" applyAlignment="0">
      <alignment horizontal="left" vertical="center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3" fontId="15" fillId="0" borderId="10">
      <alignment horizontal="center"/>
    </xf>
    <xf numFmtId="0" fontId="8" fillId="21" borderId="0">
      <alignment horizontal="left"/>
    </xf>
    <xf numFmtId="0" fontId="23" fillId="0" borderId="0">
      <protection locked="0"/>
    </xf>
    <xf numFmtId="0" fontId="39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" fillId="22" borderId="11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1" fontId="21" fillId="0" borderId="3" applyNumberFormat="0" applyFont="0" applyFill="0" applyBorder="0" applyProtection="0">
      <alignment horizontal="distributed"/>
    </xf>
    <xf numFmtId="9" fontId="13" fillId="23" borderId="0" applyFill="0" applyBorder="0" applyProtection="0">
      <alignment horizontal="right"/>
    </xf>
    <xf numFmtId="10" fontId="13" fillId="0" borderId="0" applyFill="0" applyBorder="0" applyProtection="0">
      <alignment horizontal="right"/>
    </xf>
    <xf numFmtId="182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0" fontId="8" fillId="0" borderId="0"/>
    <xf numFmtId="182" fontId="3" fillId="0" borderId="0" applyNumberFormat="0" applyFont="0" applyFill="0" applyBorder="0" applyProtection="0">
      <alignment horizontal="centerContinuous"/>
    </xf>
    <xf numFmtId="182" fontId="41" fillId="0" borderId="12">
      <alignment vertical="center"/>
    </xf>
    <xf numFmtId="3" fontId="21" fillId="0" borderId="3"/>
    <xf numFmtId="0" fontId="21" fillId="0" borderId="3"/>
    <xf numFmtId="3" fontId="21" fillId="0" borderId="13"/>
    <xf numFmtId="3" fontId="21" fillId="0" borderId="14"/>
    <xf numFmtId="0" fontId="22" fillId="0" borderId="3"/>
    <xf numFmtId="0" fontId="42" fillId="0" borderId="0">
      <alignment horizontal="center"/>
    </xf>
    <xf numFmtId="0" fontId="43" fillId="0" borderId="15">
      <alignment horizontal="center"/>
    </xf>
    <xf numFmtId="0" fontId="44" fillId="0" borderId="0" applyNumberFormat="0" applyFill="0" applyBorder="0" applyAlignment="0" applyProtection="0">
      <alignment vertical="center"/>
    </xf>
    <xf numFmtId="0" fontId="45" fillId="25" borderId="16" applyNumberFormat="0" applyAlignment="0" applyProtection="0">
      <alignment vertical="center"/>
    </xf>
    <xf numFmtId="4" fontId="46" fillId="0" borderId="0" applyNumberFormat="0" applyFill="0" applyBorder="0" applyAlignment="0">
      <alignment horizontal="centerContinuous" vertical="center"/>
    </xf>
    <xf numFmtId="194" fontId="47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0" fontId="48" fillId="0" borderId="17"/>
    <xf numFmtId="0" fontId="49" fillId="0" borderId="18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52" fillId="0" borderId="0">
      <alignment horizontal="center" vertical="center"/>
    </xf>
    <xf numFmtId="0" fontId="19" fillId="0" borderId="0" applyNumberFormat="0" applyAlignment="0">
      <alignment horizontal="left" vertical="center"/>
    </xf>
    <xf numFmtId="0" fontId="53" fillId="7" borderId="9" applyNumberFormat="0" applyAlignment="0" applyProtection="0">
      <alignment vertical="center"/>
    </xf>
    <xf numFmtId="4" fontId="23" fillId="0" borderId="0">
      <protection locked="0"/>
    </xf>
    <xf numFmtId="202" fontId="8" fillId="0" borderId="0">
      <protection locked="0"/>
    </xf>
    <xf numFmtId="0" fontId="8" fillId="0" borderId="20" applyNumberFormat="0"/>
    <xf numFmtId="0" fontId="54" fillId="0" borderId="0" applyNumberFormat="0" applyFill="0" applyBorder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3">
      <alignment horizontal="distributed" vertical="center"/>
    </xf>
    <xf numFmtId="0" fontId="8" fillId="0" borderId="24">
      <alignment horizontal="distributed" vertical="top"/>
    </xf>
    <xf numFmtId="0" fontId="8" fillId="0" borderId="25">
      <alignment horizontal="distributed"/>
    </xf>
    <xf numFmtId="198" fontId="58" fillId="0" borderId="0">
      <alignment vertical="center"/>
    </xf>
    <xf numFmtId="0" fontId="59" fillId="4" borderId="0" applyNumberFormat="0" applyBorder="0" applyAlignment="0" applyProtection="0">
      <alignment vertical="center"/>
    </xf>
    <xf numFmtId="0" fontId="8" fillId="0" borderId="0"/>
    <xf numFmtId="0" fontId="60" fillId="20" borderId="26" applyNumberFormat="0" applyAlignment="0" applyProtection="0">
      <alignment vertical="center"/>
    </xf>
    <xf numFmtId="0" fontId="8" fillId="0" borderId="0" applyFont="0" applyFill="0" applyBorder="0" applyAlignment="0" applyProtection="0"/>
    <xf numFmtId="222" fontId="3" fillId="0" borderId="0" applyFont="0" applyFill="0" applyBorder="0" applyProtection="0">
      <alignment vertical="center"/>
    </xf>
    <xf numFmtId="38" fontId="21" fillId="0" borderId="0" applyFont="0" applyFill="0" applyBorder="0" applyProtection="0">
      <alignment vertical="center"/>
    </xf>
    <xf numFmtId="194" fontId="8" fillId="0" borderId="0" applyFont="0" applyFill="0" applyBorder="0" applyAlignment="0" applyProtection="0"/>
    <xf numFmtId="176" fontId="8" fillId="0" borderId="0" applyNumberFormat="0" applyFont="0" applyFill="0" applyBorder="0" applyProtection="0">
      <alignment vertical="center"/>
    </xf>
    <xf numFmtId="192" fontId="8" fillId="23" borderId="0" applyFill="0" applyBorder="0" applyProtection="0">
      <alignment horizontal="right"/>
    </xf>
    <xf numFmtId="38" fontId="21" fillId="0" borderId="0" applyFont="0" applyFill="0" applyBorder="0" applyAlignment="0" applyProtection="0">
      <alignment vertical="center"/>
    </xf>
    <xf numFmtId="193" fontId="3" fillId="0" borderId="0" applyFont="0" applyFill="0" applyBorder="0" applyAlignment="0" applyProtection="0">
      <alignment vertical="center"/>
    </xf>
    <xf numFmtId="244" fontId="3" fillId="0" borderId="0" applyFont="0" applyFill="0" applyBorder="0" applyAlignment="0" applyProtection="0">
      <alignment vertical="center"/>
    </xf>
    <xf numFmtId="245" fontId="3" fillId="0" borderId="0" applyFont="0" applyFill="0" applyBorder="0" applyAlignment="0" applyProtection="0">
      <alignment textRotation="255"/>
    </xf>
    <xf numFmtId="246" fontId="3" fillId="0" borderId="0" applyFont="0" applyFill="0" applyBorder="0" applyAlignment="0" applyProtection="0">
      <alignment textRotation="255"/>
    </xf>
    <xf numFmtId="247" fontId="3" fillId="0" borderId="0" applyFont="0" applyFill="0" applyBorder="0" applyAlignment="0" applyProtection="0">
      <alignment textRotation="255"/>
    </xf>
    <xf numFmtId="248" fontId="3" fillId="0" borderId="0" applyFont="0" applyFill="0" applyBorder="0" applyAlignment="0" applyProtection="0">
      <alignment textRotation="255"/>
    </xf>
    <xf numFmtId="0" fontId="8" fillId="0" borderId="0" applyFont="0" applyFill="0" applyBorder="0" applyAlignment="0" applyProtection="0"/>
    <xf numFmtId="200" fontId="8" fillId="0" borderId="0">
      <protection locked="0"/>
    </xf>
    <xf numFmtId="0" fontId="3" fillId="0" borderId="0"/>
    <xf numFmtId="0" fontId="8" fillId="0" borderId="0"/>
    <xf numFmtId="0" fontId="3" fillId="0" borderId="0">
      <alignment vertical="center"/>
    </xf>
    <xf numFmtId="0" fontId="3" fillId="0" borderId="0"/>
    <xf numFmtId="0" fontId="16" fillId="0" borderId="0"/>
    <xf numFmtId="0" fontId="3" fillId="0" borderId="0"/>
    <xf numFmtId="0" fontId="3" fillId="0" borderId="0"/>
    <xf numFmtId="0" fontId="13" fillId="0" borderId="0"/>
    <xf numFmtId="0" fontId="8" fillId="0" borderId="12">
      <alignment vertical="center" wrapText="1"/>
    </xf>
    <xf numFmtId="14" fontId="61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10" fillId="0" borderId="8">
      <alignment horizontal="center" vertical="center"/>
    </xf>
    <xf numFmtId="0" fontId="23" fillId="0" borderId="27">
      <protection locked="0"/>
    </xf>
    <xf numFmtId="199" fontId="8" fillId="0" borderId="0">
      <protection locked="0"/>
    </xf>
    <xf numFmtId="203" fontId="8" fillId="0" borderId="0">
      <protection locked="0"/>
    </xf>
    <xf numFmtId="3" fontId="1" fillId="0" borderId="0"/>
    <xf numFmtId="197" fontId="11" fillId="26" borderId="28">
      <alignment horizontal="center" vertical="center"/>
    </xf>
    <xf numFmtId="241" fontId="3" fillId="0" borderId="0">
      <protection locked="0"/>
    </xf>
    <xf numFmtId="0" fontId="2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221" fontId="63" fillId="0" borderId="0" applyFont="0" applyFill="0" applyBorder="0" applyAlignment="0" applyProtection="0"/>
    <xf numFmtId="42" fontId="62" fillId="0" borderId="0" applyFont="0" applyFill="0" applyBorder="0" applyAlignment="0" applyProtection="0"/>
    <xf numFmtId="0" fontId="27" fillId="0" borderId="0">
      <protection locked="0"/>
    </xf>
    <xf numFmtId="0" fontId="24" fillId="0" borderId="0" applyFont="0" applyFill="0" applyBorder="0" applyAlignment="0" applyProtection="0"/>
    <xf numFmtId="222" fontId="63" fillId="0" borderId="0" applyFont="0" applyFill="0" applyBorder="0" applyAlignment="0" applyProtection="0"/>
    <xf numFmtId="44" fontId="62" fillId="0" borderId="0" applyFont="0" applyFill="0" applyBorder="0" applyAlignment="0" applyProtection="0"/>
    <xf numFmtId="249" fontId="3" fillId="0" borderId="0">
      <protection locked="0"/>
    </xf>
    <xf numFmtId="0" fontId="15" fillId="0" borderId="0"/>
    <xf numFmtId="241" fontId="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176" fontId="63" fillId="0" borderId="0" applyFont="0" applyFill="0" applyBorder="0" applyAlignment="0" applyProtection="0"/>
    <xf numFmtId="41" fontId="62" fillId="0" borderId="0" applyFont="0" applyFill="0" applyBorder="0" applyAlignment="0" applyProtection="0"/>
    <xf numFmtId="0" fontId="24" fillId="0" borderId="0" applyFont="0" applyFill="0" applyBorder="0" applyAlignment="0" applyProtection="0"/>
    <xf numFmtId="187" fontId="63" fillId="0" borderId="0" applyFont="0" applyFill="0" applyBorder="0" applyAlignment="0" applyProtection="0"/>
    <xf numFmtId="43" fontId="62" fillId="0" borderId="0" applyFont="0" applyFill="0" applyBorder="0" applyAlignment="0" applyProtection="0"/>
    <xf numFmtId="4" fontId="27" fillId="0" borderId="0">
      <protection locked="0"/>
    </xf>
    <xf numFmtId="183" fontId="3" fillId="0" borderId="0">
      <protection locked="0"/>
    </xf>
    <xf numFmtId="0" fontId="3" fillId="0" borderId="0" applyFont="0" applyFill="0" applyBorder="0" applyAlignment="0" applyProtection="0"/>
    <xf numFmtId="0" fontId="64" fillId="0" borderId="0"/>
    <xf numFmtId="0" fontId="20" fillId="0" borderId="0"/>
    <xf numFmtId="0" fontId="20" fillId="0" borderId="0"/>
    <xf numFmtId="0" fontId="64" fillId="0" borderId="0"/>
    <xf numFmtId="0" fontId="65" fillId="0" borderId="0"/>
    <xf numFmtId="196" fontId="66" fillId="0" borderId="29" applyAlignment="0" applyProtection="0"/>
    <xf numFmtId="241" fontId="3" fillId="0" borderId="0">
      <protection locked="0"/>
    </xf>
    <xf numFmtId="0" fontId="24" fillId="0" borderId="0"/>
    <xf numFmtId="0" fontId="63" fillId="0" borderId="0"/>
    <xf numFmtId="0" fontId="62" fillId="0" borderId="0"/>
    <xf numFmtId="0" fontId="63" fillId="0" borderId="0"/>
    <xf numFmtId="0" fontId="24" fillId="0" borderId="0"/>
    <xf numFmtId="0" fontId="3" fillId="0" borderId="0" applyFill="0" applyBorder="0" applyAlignment="0"/>
    <xf numFmtId="229" fontId="3" fillId="0" borderId="0" applyFill="0" applyBorder="0" applyAlignment="0"/>
    <xf numFmtId="230" fontId="3" fillId="0" borderId="0" applyFill="0" applyBorder="0" applyAlignment="0"/>
    <xf numFmtId="231" fontId="3" fillId="0" borderId="0" applyFill="0" applyBorder="0" applyAlignment="0"/>
    <xf numFmtId="232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68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27">
      <protection locked="0"/>
    </xf>
    <xf numFmtId="4" fontId="23" fillId="0" borderId="0">
      <protection locked="0"/>
    </xf>
    <xf numFmtId="38" fontId="20" fillId="0" borderId="0" applyFont="0" applyFill="0" applyBorder="0" applyAlignment="0" applyProtection="0"/>
    <xf numFmtId="228" fontId="3" fillId="0" borderId="0" applyFont="0" applyFill="0" applyBorder="0" applyAlignment="0" applyProtection="0"/>
    <xf numFmtId="0" fontId="8" fillId="0" borderId="0"/>
    <xf numFmtId="4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0" fontId="71" fillId="0" borderId="0" applyNumberFormat="0" applyAlignment="0">
      <alignment horizontal="left"/>
    </xf>
    <xf numFmtId="0" fontId="19" fillId="0" borderId="0" applyFont="0" applyFill="0" applyBorder="0" applyAlignment="0" applyProtection="0"/>
    <xf numFmtId="207" fontId="3" fillId="0" borderId="0">
      <protection locked="0"/>
    </xf>
    <xf numFmtId="204" fontId="20" fillId="0" borderId="0" applyFont="0" applyFill="0" applyBorder="0" applyAlignment="0" applyProtection="0"/>
    <xf numFmtId="229" fontId="3" fillId="0" borderId="0" applyFont="0" applyFill="0" applyBorder="0" applyAlignment="0" applyProtection="0"/>
    <xf numFmtId="225" fontId="3" fillId="0" borderId="3" applyFill="0" applyBorder="0" applyAlignment="0"/>
    <xf numFmtId="0" fontId="8" fillId="0" borderId="0" applyFont="0" applyFill="0" applyBorder="0" applyAlignment="0" applyProtection="0"/>
    <xf numFmtId="205" fontId="3" fillId="0" borderId="0" applyFont="0" applyFill="0" applyBorder="0" applyAlignment="0" applyProtection="0"/>
    <xf numFmtId="0" fontId="14" fillId="0" borderId="0"/>
    <xf numFmtId="0" fontId="70" fillId="0" borderId="0" applyFont="0" applyFill="0" applyBorder="0" applyAlignment="0" applyProtection="0"/>
    <xf numFmtId="14" fontId="72" fillId="0" borderId="0" applyFill="0" applyBorder="0" applyAlignment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8" fillId="0" borderId="0"/>
    <xf numFmtId="250" fontId="3" fillId="0" borderId="0">
      <protection locked="0"/>
    </xf>
    <xf numFmtId="251" fontId="3" fillId="0" borderId="0">
      <protection locked="0"/>
    </xf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74" fillId="0" borderId="0" applyNumberFormat="0" applyAlignment="0">
      <alignment horizontal="left"/>
    </xf>
    <xf numFmtId="209" fontId="1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2" fontId="70" fillId="0" borderId="0" applyFont="0" applyFill="0" applyBorder="0" applyAlignment="0" applyProtection="0"/>
    <xf numFmtId="0" fontId="8" fillId="0" borderId="0"/>
    <xf numFmtId="38" fontId="76" fillId="23" borderId="0" applyNumberFormat="0" applyBorder="0" applyAlignment="0" applyProtection="0"/>
    <xf numFmtId="0" fontId="77" fillId="0" borderId="0" applyAlignment="0">
      <alignment horizontal="right"/>
    </xf>
    <xf numFmtId="0" fontId="78" fillId="0" borderId="0"/>
    <xf numFmtId="0" fontId="79" fillId="0" borderId="0"/>
    <xf numFmtId="0" fontId="80" fillId="0" borderId="0">
      <alignment horizontal="left"/>
    </xf>
    <xf numFmtId="0" fontId="81" fillId="0" borderId="30" applyNumberFormat="0" applyAlignment="0" applyProtection="0">
      <alignment horizontal="left" vertical="center"/>
    </xf>
    <xf numFmtId="0" fontId="81" fillId="0" borderId="31">
      <alignment horizontal="left" vertical="center"/>
    </xf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208" fontId="3" fillId="0" borderId="0">
      <protection locked="0"/>
    </xf>
    <xf numFmtId="208" fontId="3" fillId="0" borderId="0">
      <protection locked="0"/>
    </xf>
    <xf numFmtId="0" fontId="84" fillId="0" borderId="0" applyNumberFormat="0" applyFill="0" applyBorder="0" applyAlignment="0" applyProtection="0"/>
    <xf numFmtId="0" fontId="85" fillId="0" borderId="32" applyNumberFormat="0" applyFill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10" fontId="76" fillId="23" borderId="3" applyNumberFormat="0" applyBorder="0" applyAlignment="0" applyProtection="0"/>
    <xf numFmtId="234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0" fillId="0" borderId="0" applyFont="0" applyFill="0" applyBorder="0" applyAlignment="0" applyProtection="0"/>
    <xf numFmtId="211" fontId="20" fillId="0" borderId="0" applyFont="0" applyFill="0" applyBorder="0" applyAlignment="0" applyProtection="0"/>
    <xf numFmtId="0" fontId="87" fillId="0" borderId="33"/>
    <xf numFmtId="37" fontId="88" fillId="0" borderId="0"/>
    <xf numFmtId="0" fontId="8" fillId="0" borderId="0"/>
    <xf numFmtId="195" fontId="8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0" fillId="0" borderId="0"/>
    <xf numFmtId="0" fontId="20" fillId="0" borderId="0"/>
    <xf numFmtId="0" fontId="20" fillId="0" borderId="0"/>
    <xf numFmtId="206" fontId="8" fillId="0" borderId="0">
      <protection locked="0"/>
    </xf>
    <xf numFmtId="232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10" fontId="20" fillId="0" borderId="0" applyFont="0" applyFill="0" applyBorder="0" applyAlignment="0" applyProtection="0"/>
    <xf numFmtId="237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6" fontId="3" fillId="0" borderId="0" applyFill="0" applyBorder="0" applyAlignment="0"/>
    <xf numFmtId="229" fontId="3" fillId="0" borderId="0" applyFill="0" applyBorder="0" applyAlignment="0"/>
    <xf numFmtId="9" fontId="90" fillId="0" borderId="0" applyFont="0" applyFill="0" applyProtection="0"/>
    <xf numFmtId="30" fontId="91" fillId="0" borderId="0" applyNumberFormat="0" applyFill="0" applyBorder="0" applyAlignment="0" applyProtection="0">
      <alignment horizontal="left"/>
    </xf>
    <xf numFmtId="0" fontId="90" fillId="0" borderId="0"/>
    <xf numFmtId="0" fontId="15" fillId="0" borderId="0"/>
    <xf numFmtId="0" fontId="92" fillId="0" borderId="0">
      <alignment horizontal="center" vertical="center"/>
    </xf>
    <xf numFmtId="0" fontId="87" fillId="0" borderId="0"/>
    <xf numFmtId="40" fontId="93" fillId="0" borderId="0" applyBorder="0">
      <alignment horizontal="right"/>
    </xf>
    <xf numFmtId="49" fontId="72" fillId="0" borderId="0" applyFill="0" applyBorder="0" applyAlignment="0"/>
    <xf numFmtId="237" fontId="3" fillId="0" borderId="0" applyFill="0" applyBorder="0" applyAlignment="0"/>
    <xf numFmtId="238" fontId="3" fillId="0" borderId="0" applyFill="0" applyBorder="0" applyAlignment="0"/>
    <xf numFmtId="0" fontId="20" fillId="0" borderId="0"/>
    <xf numFmtId="0" fontId="20" fillId="0" borderId="0"/>
    <xf numFmtId="0" fontId="94" fillId="27" borderId="0">
      <alignment horizontal="centerContinuous"/>
    </xf>
    <xf numFmtId="0" fontId="95" fillId="0" borderId="0" applyFill="0" applyBorder="0" applyProtection="0">
      <alignment horizontal="centerContinuous" vertical="center"/>
    </xf>
    <xf numFmtId="0" fontId="11" fillId="23" borderId="0" applyFill="0" applyBorder="0" applyProtection="0">
      <alignment horizontal="center" vertical="center"/>
    </xf>
    <xf numFmtId="0" fontId="70" fillId="0" borderId="27" applyNumberFormat="0" applyFont="0" applyFill="0" applyAlignment="0" applyProtection="0"/>
    <xf numFmtId="0" fontId="4" fillId="0" borderId="7">
      <alignment horizontal="left"/>
    </xf>
    <xf numFmtId="37" fontId="76" fillId="28" borderId="0" applyNumberFormat="0" applyBorder="0" applyAlignment="0" applyProtection="0"/>
    <xf numFmtId="37" fontId="76" fillId="0" borderId="0"/>
    <xf numFmtId="3" fontId="96" fillId="0" borderId="32" applyProtection="0"/>
    <xf numFmtId="240" fontId="3" fillId="0" borderId="0" applyFont="0" applyFill="0" applyBorder="0" applyAlignment="0" applyProtection="0"/>
    <xf numFmtId="212" fontId="15" fillId="0" borderId="0" applyFont="0" applyFill="0" applyBorder="0" applyAlignment="0" applyProtection="0"/>
    <xf numFmtId="213" fontId="15" fillId="0" borderId="0" applyFon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0" fontId="102" fillId="0" borderId="0">
      <alignment vertical="center"/>
    </xf>
    <xf numFmtId="9" fontId="31" fillId="0" borderId="0" applyFont="0" applyFill="0" applyBorder="0" applyAlignment="0" applyProtection="0">
      <alignment vertical="center"/>
    </xf>
    <xf numFmtId="0" fontId="1" fillId="0" borderId="0"/>
    <xf numFmtId="0" fontId="8" fillId="0" borderId="0">
      <protection locked="0"/>
    </xf>
    <xf numFmtId="253" fontId="8" fillId="0" borderId="0" applyFill="0" applyBorder="0" applyProtection="0"/>
    <xf numFmtId="0" fontId="1" fillId="0" borderId="0"/>
    <xf numFmtId="0" fontId="1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5" fillId="0" borderId="1">
      <alignment horizontal="center"/>
    </xf>
    <xf numFmtId="0" fontId="15" fillId="0" borderId="1">
      <alignment horizont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3" fontId="16" fillId="0" borderId="3"/>
    <xf numFmtId="3" fontId="16" fillId="0" borderId="3"/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254" fontId="101" fillId="0" borderId="2">
      <alignment horizontal="centerContinuous" vertical="center"/>
    </xf>
    <xf numFmtId="0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5" fontId="3" fillId="0" borderId="0" applyNumberFormat="0" applyFont="0" applyFill="0" applyBorder="0" applyAlignment="0" applyProtection="0"/>
    <xf numFmtId="183" fontId="3" fillId="0" borderId="0" applyNumberFormat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183" fontId="3" fillId="0" borderId="0" applyNumberFormat="0" applyFont="0" applyFill="0" applyBorder="0" applyAlignment="0" applyProtection="0"/>
    <xf numFmtId="256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4" fillId="0" borderId="0">
      <alignment vertical="center"/>
    </xf>
    <xf numFmtId="0" fontId="11" fillId="0" borderId="0">
      <alignment vertical="center"/>
    </xf>
    <xf numFmtId="38" fontId="8" fillId="0" borderId="34">
      <alignment horizontal="righ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57" fontId="48" fillId="0" borderId="0" applyFont="0" applyFill="0" applyBorder="0" applyAlignment="0" applyProtection="0"/>
    <xf numFmtId="0" fontId="105" fillId="0" borderId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0" fontId="106" fillId="0" borderId="0" applyFont="0" applyFill="0" applyBorder="0" applyAlignment="0" applyProtection="0"/>
    <xf numFmtId="38" fontId="106" fillId="0" borderId="0" applyFont="0" applyFill="0" applyBorder="0" applyAlignment="0" applyProtection="0"/>
    <xf numFmtId="41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210" fontId="36" fillId="0" borderId="0" applyFont="0" applyFill="0" applyBorder="0" applyAlignment="0" applyProtection="0"/>
    <xf numFmtId="0" fontId="108" fillId="0" borderId="0"/>
    <xf numFmtId="0" fontId="109" fillId="0" borderId="0"/>
    <xf numFmtId="0" fontId="20" fillId="0" borderId="0" applyNumberFormat="0" applyFill="0" applyBorder="0" applyAlignment="0" applyProtection="0"/>
    <xf numFmtId="0" fontId="20" fillId="0" borderId="0"/>
    <xf numFmtId="0" fontId="1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3" fillId="0" borderId="0" applyFont="0" applyFill="0" applyBorder="0" applyAlignment="0" applyProtection="0"/>
    <xf numFmtId="0" fontId="26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8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220" fontId="23" fillId="0" borderId="0">
      <protection locked="0"/>
    </xf>
    <xf numFmtId="0" fontId="20" fillId="0" borderId="0"/>
    <xf numFmtId="176" fontId="16" fillId="0" borderId="0" applyFont="0" applyFill="0" applyBorder="0" applyAlignment="0" applyProtection="0"/>
    <xf numFmtId="0" fontId="14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8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4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176" fontId="16" fillId="0" borderId="0" applyFont="0" applyFill="0" applyBorder="0" applyAlignment="0" applyProtection="0"/>
    <xf numFmtId="0" fontId="20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/>
    <xf numFmtId="0" fontId="19" fillId="0" borderId="0" applyFont="0" applyFill="0" applyBorder="0" applyAlignment="0" applyProtection="0"/>
    <xf numFmtId="0" fontId="110" fillId="0" borderId="0"/>
    <xf numFmtId="0" fontId="20" fillId="0" borderId="0"/>
    <xf numFmtId="0" fontId="20" fillId="0" borderId="0"/>
    <xf numFmtId="0" fontId="19" fillId="0" borderId="0"/>
    <xf numFmtId="0" fontId="26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19" fillId="0" borderId="0"/>
    <xf numFmtId="0" fontId="3" fillId="0" borderId="0" applyFont="0" applyFill="0" applyBorder="0" applyAlignment="0" applyProtection="0"/>
    <xf numFmtId="0" fontId="15" fillId="0" borderId="0"/>
    <xf numFmtId="0" fontId="15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5" fillId="0" borderId="0"/>
    <xf numFmtId="0" fontId="15" fillId="0" borderId="0"/>
    <xf numFmtId="0" fontId="15" fillId="0" borderId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" fillId="0" borderId="0"/>
    <xf numFmtId="0" fontId="1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9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0" fontId="26" fillId="0" borderId="0"/>
    <xf numFmtId="0" fontId="8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15" fillId="0" borderId="0"/>
    <xf numFmtId="0" fontId="14" fillId="0" borderId="0"/>
    <xf numFmtId="0" fontId="26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14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220" fontId="23" fillId="0" borderId="0">
      <protection locked="0"/>
    </xf>
    <xf numFmtId="0" fontId="20" fillId="0" borderId="0"/>
    <xf numFmtId="0" fontId="20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5" fillId="0" borderId="0"/>
    <xf numFmtId="0" fontId="8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0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258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0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14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0" fontId="14" fillId="0" borderId="0"/>
    <xf numFmtId="0" fontId="20" fillId="0" borderId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6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6" fillId="0" borderId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220" fontId="2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5" fillId="0" borderId="0"/>
    <xf numFmtId="0" fontId="8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6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15" fillId="0" borderId="0"/>
    <xf numFmtId="0" fontId="67" fillId="0" borderId="0"/>
    <xf numFmtId="0" fontId="23" fillId="0" borderId="0">
      <protection locked="0"/>
    </xf>
    <xf numFmtId="0" fontId="23" fillId="0" borderId="0">
      <protection locked="0"/>
    </xf>
    <xf numFmtId="260" fontId="3" fillId="0" borderId="0" applyFont="0" applyFill="0" applyBorder="0" applyAlignment="0" applyProtection="0"/>
    <xf numFmtId="261" fontId="21" fillId="0" borderId="0" applyFont="0" applyFill="0" applyBorder="0" applyProtection="0">
      <alignment vertical="center"/>
    </xf>
    <xf numFmtId="262" fontId="21" fillId="0" borderId="0">
      <alignment vertical="center"/>
    </xf>
    <xf numFmtId="263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8" fillId="0" borderId="0" applyFont="0" applyFill="0" applyBorder="0" applyAlignment="0" applyProtection="0"/>
    <xf numFmtId="176" fontId="12" fillId="0" borderId="3">
      <alignment vertical="center"/>
    </xf>
    <xf numFmtId="9" fontId="1" fillId="0" borderId="0">
      <alignment vertical="center"/>
    </xf>
    <xf numFmtId="9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10" fontId="1" fillId="0" borderId="0">
      <alignment vertical="center"/>
    </xf>
    <xf numFmtId="3" fontId="16" fillId="0" borderId="3"/>
    <xf numFmtId="0" fontId="1" fillId="0" borderId="0">
      <alignment vertical="center"/>
    </xf>
    <xf numFmtId="0" fontId="1" fillId="0" borderId="0">
      <alignment vertical="center"/>
    </xf>
    <xf numFmtId="176" fontId="17" fillId="0" borderId="47" applyBorder="0">
      <alignment vertical="center"/>
    </xf>
    <xf numFmtId="194" fontId="111" fillId="0" borderId="0">
      <alignment vertical="center"/>
    </xf>
    <xf numFmtId="194" fontId="111" fillId="0" borderId="0">
      <alignment vertical="center"/>
    </xf>
    <xf numFmtId="194" fontId="112" fillId="0" borderId="0">
      <alignment vertical="center"/>
    </xf>
    <xf numFmtId="264" fontId="113" fillId="0" borderId="0">
      <alignment vertical="center"/>
    </xf>
    <xf numFmtId="264" fontId="113" fillId="0" borderId="0">
      <alignment vertical="center"/>
    </xf>
    <xf numFmtId="265" fontId="20" fillId="0" borderId="0" applyFont="0" applyFill="0" applyBorder="0" applyAlignment="0" applyProtection="0"/>
    <xf numFmtId="266" fontId="20" fillId="0" borderId="4" applyFont="0" applyFill="0" applyBorder="0" applyAlignment="0" applyProtection="0">
      <alignment horizontal="center"/>
    </xf>
    <xf numFmtId="264" fontId="113" fillId="0" borderId="0">
      <alignment vertical="center"/>
    </xf>
    <xf numFmtId="0" fontId="13" fillId="0" borderId="0">
      <alignment horizontal="center" vertical="center"/>
    </xf>
    <xf numFmtId="3" fontId="114" fillId="0" borderId="48">
      <alignment horizontal="right" vertical="center"/>
    </xf>
    <xf numFmtId="264" fontId="113" fillId="0" borderId="0">
      <alignment vertical="center"/>
    </xf>
    <xf numFmtId="264" fontId="113" fillId="0" borderId="0">
      <alignment vertical="center"/>
    </xf>
    <xf numFmtId="0" fontId="11" fillId="0" borderId="0"/>
    <xf numFmtId="0" fontId="11" fillId="0" borderId="0"/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41" fontId="8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horizontal="center" vertical="center"/>
    </xf>
    <xf numFmtId="0" fontId="11" fillId="0" borderId="0"/>
    <xf numFmtId="0" fontId="11" fillId="0" borderId="0"/>
    <xf numFmtId="264" fontId="113" fillId="0" borderId="0">
      <alignment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264" fontId="113" fillId="0" borderId="0">
      <alignment vertical="center"/>
    </xf>
    <xf numFmtId="0" fontId="11" fillId="0" borderId="0"/>
    <xf numFmtId="0" fontId="13" fillId="0" borderId="0">
      <alignment horizontal="center"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0" fontId="116" fillId="0" borderId="0"/>
    <xf numFmtId="269" fontId="21" fillId="0" borderId="0">
      <alignment vertical="center"/>
    </xf>
    <xf numFmtId="1" fontId="8" fillId="0" borderId="49"/>
    <xf numFmtId="0" fontId="3" fillId="0" borderId="0"/>
    <xf numFmtId="176" fontId="43" fillId="0" borderId="0" applyFont="0" applyFill="0" applyBorder="0" applyAlignment="0" applyProtection="0"/>
    <xf numFmtId="270" fontId="3" fillId="0" borderId="0">
      <protection locked="0"/>
    </xf>
    <xf numFmtId="220" fontId="117" fillId="0" borderId="0">
      <protection locked="0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269" fontId="2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18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119" fillId="0" borderId="0"/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185" fontId="11" fillId="0" borderId="0"/>
    <xf numFmtId="3" fontId="113" fillId="0" borderId="2" applyFill="0" applyBorder="0" applyAlignment="0" applyProtection="0">
      <alignment horizontal="centerContinuous"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271" fontId="8" fillId="0" borderId="0">
      <protection locked="0"/>
    </xf>
    <xf numFmtId="272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7" fillId="0" borderId="0"/>
    <xf numFmtId="0" fontId="21" fillId="0" borderId="0">
      <alignment vertical="center"/>
    </xf>
    <xf numFmtId="0" fontId="120" fillId="0" borderId="12">
      <alignment horizontal="center" vertical="center"/>
    </xf>
    <xf numFmtId="188" fontId="121" fillId="0" borderId="12">
      <alignment horizontal="right" vertical="center"/>
    </xf>
    <xf numFmtId="185" fontId="13" fillId="0" borderId="0"/>
    <xf numFmtId="262" fontId="19" fillId="0" borderId="39" applyFont="0" applyFill="0" applyBorder="0" applyAlignment="0">
      <alignment horizontal="left" vertical="center"/>
    </xf>
    <xf numFmtId="0" fontId="3" fillId="0" borderId="0">
      <protection locked="0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22" fillId="0" borderId="0">
      <alignment vertical="center"/>
    </xf>
    <xf numFmtId="0" fontId="123" fillId="0" borderId="36">
      <alignment vertical="center"/>
    </xf>
    <xf numFmtId="37" fontId="16" fillId="0" borderId="0"/>
    <xf numFmtId="0" fontId="124" fillId="0" borderId="12">
      <alignment horizontal="center" vertical="center"/>
    </xf>
    <xf numFmtId="0" fontId="23" fillId="0" borderId="0">
      <protection locked="0"/>
    </xf>
    <xf numFmtId="0" fontId="23" fillId="0" borderId="0">
      <protection locked="0"/>
    </xf>
    <xf numFmtId="0" fontId="12" fillId="0" borderId="0" applyFont="0"/>
    <xf numFmtId="0" fontId="39" fillId="0" borderId="0" applyNumberForma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40" fontId="127" fillId="0" borderId="0" applyFont="0" applyFill="0" applyBorder="0" applyAlignment="0" applyProtection="0"/>
    <xf numFmtId="38" fontId="127" fillId="0" borderId="0" applyFont="0" applyFill="0" applyBorder="0" applyAlignment="0" applyProtection="0"/>
    <xf numFmtId="176" fontId="19" fillId="0" borderId="50">
      <alignment vertical="center"/>
    </xf>
    <xf numFmtId="0" fontId="8" fillId="0" borderId="0"/>
    <xf numFmtId="0" fontId="3" fillId="22" borderId="11" applyNumberFormat="0" applyFont="0" applyAlignment="0" applyProtection="0">
      <alignment vertical="center"/>
    </xf>
    <xf numFmtId="0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" fillId="0" borderId="0" applyBorder="0"/>
    <xf numFmtId="0" fontId="21" fillId="0" borderId="0" applyNumberFormat="0" applyFont="0" applyFill="0" applyBorder="0" applyProtection="0">
      <alignment horizontal="distributed" vertical="center" justifyLastLine="1"/>
    </xf>
    <xf numFmtId="220" fontId="117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10" fontId="17" fillId="0" borderId="0">
      <alignment vertical="center"/>
    </xf>
    <xf numFmtId="220" fontId="117" fillId="0" borderId="0">
      <protection locked="0"/>
    </xf>
    <xf numFmtId="273" fontId="21" fillId="0" borderId="0" applyFont="0" applyFill="0" applyBorder="0" applyProtection="0">
      <alignment horizontal="center" vertical="center"/>
    </xf>
    <xf numFmtId="274" fontId="21" fillId="0" borderId="0" applyFont="0" applyFill="0" applyBorder="0" applyProtection="0">
      <alignment horizontal="center"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25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275" fontId="128" fillId="0" borderId="37" applyFont="0" applyFill="0" applyAlignment="0" applyProtection="0">
      <alignment horizontal="center" vertical="center"/>
    </xf>
    <xf numFmtId="176" fontId="129" fillId="0" borderId="39">
      <alignment vertical="center"/>
    </xf>
    <xf numFmtId="276" fontId="7" fillId="0" borderId="24" applyBorder="0"/>
    <xf numFmtId="223" fontId="130" fillId="0" borderId="0"/>
    <xf numFmtId="0" fontId="21" fillId="0" borderId="0" applyNumberFormat="0" applyFont="0" applyFill="0" applyBorder="0" applyProtection="0">
      <alignment horizontal="centerContinuous" vertical="center"/>
    </xf>
    <xf numFmtId="0" fontId="44" fillId="0" borderId="0" applyNumberFormat="0" applyFill="0" applyBorder="0" applyAlignment="0" applyProtection="0">
      <alignment vertical="center"/>
    </xf>
    <xf numFmtId="49" fontId="11" fillId="0" borderId="0">
      <alignment horizontal="distributed" vertical="center" wrapText="1"/>
    </xf>
    <xf numFmtId="0" fontId="45" fillId="25" borderId="16" applyNumberFormat="0" applyAlignment="0" applyProtection="0">
      <alignment vertical="center"/>
    </xf>
    <xf numFmtId="3" fontId="120" fillId="0" borderId="0">
      <alignment vertical="center" wrapText="1"/>
    </xf>
    <xf numFmtId="3" fontId="131" fillId="0" borderId="0">
      <alignment vertical="center" wrapText="1"/>
    </xf>
    <xf numFmtId="0" fontId="124" fillId="0" borderId="12">
      <alignment horizontal="center" vertical="center"/>
    </xf>
    <xf numFmtId="277" fontId="17" fillId="0" borderId="0">
      <alignment vertical="center"/>
    </xf>
    <xf numFmtId="176" fontId="132" fillId="0" borderId="39">
      <alignment vertical="center"/>
    </xf>
    <xf numFmtId="0" fontId="133" fillId="0" borderId="0">
      <alignment vertical="center"/>
    </xf>
    <xf numFmtId="278" fontId="3" fillId="0" borderId="0">
      <alignment vertical="center"/>
    </xf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279" fontId="8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99" fillId="0" borderId="0" applyFont="0" applyFill="0" applyBorder="0" applyAlignment="0" applyProtection="0">
      <alignment vertical="center"/>
    </xf>
    <xf numFmtId="222" fontId="8" fillId="0" borderId="0" applyFont="0" applyFill="0" applyBorder="0" applyAlignment="0" applyProtection="0"/>
    <xf numFmtId="41" fontId="9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11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8" fillId="0" borderId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84" fontId="124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176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283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284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281" fontId="124" fillId="0" borderId="0" applyFont="0" applyFill="0" applyBorder="0" applyAlignment="0" applyProtection="0"/>
    <xf numFmtId="0" fontId="8" fillId="0" borderId="0"/>
    <xf numFmtId="0" fontId="8" fillId="0" borderId="0"/>
    <xf numFmtId="176" fontId="3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/>
    <xf numFmtId="0" fontId="26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26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135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285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49" fillId="0" borderId="18" applyNumberFormat="0" applyFill="0" applyAlignment="0" applyProtection="0">
      <alignment vertical="center"/>
    </xf>
    <xf numFmtId="0" fontId="136" fillId="0" borderId="3">
      <alignment vertical="center"/>
    </xf>
    <xf numFmtId="0" fontId="1" fillId="0" borderId="0"/>
    <xf numFmtId="0" fontId="50" fillId="0" borderId="19" applyNumberFormat="0" applyFill="0" applyAlignment="0" applyProtection="0">
      <alignment vertical="center"/>
    </xf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8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87" fontId="8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289" fontId="8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137" fillId="0" borderId="0">
      <alignment vertical="center"/>
    </xf>
    <xf numFmtId="3" fontId="3" fillId="0" borderId="3"/>
    <xf numFmtId="0" fontId="138" fillId="0" borderId="0"/>
    <xf numFmtId="0" fontId="53" fillId="7" borderId="9" applyNumberFormat="0" applyAlignment="0" applyProtection="0">
      <alignment vertical="center"/>
    </xf>
    <xf numFmtId="0" fontId="7" fillId="0" borderId="0"/>
    <xf numFmtId="4" fontId="23" fillId="0" borderId="0">
      <protection locked="0"/>
    </xf>
    <xf numFmtId="4" fontId="23" fillId="0" borderId="0">
      <protection locked="0"/>
    </xf>
    <xf numFmtId="202" fontId="8" fillId="0" borderId="0">
      <protection locked="0"/>
    </xf>
    <xf numFmtId="290" fontId="8" fillId="0" borderId="0">
      <protection locked="0"/>
    </xf>
    <xf numFmtId="291" fontId="8" fillId="0" borderId="0">
      <protection locked="0"/>
    </xf>
    <xf numFmtId="1" fontId="16" fillId="23" borderId="0" applyNumberFormat="0" applyFont="0" applyFill="0" applyBorder="0" applyAlignment="0">
      <alignment vertical="center"/>
    </xf>
    <xf numFmtId="1" fontId="139" fillId="23" borderId="0" applyNumberFormat="0" applyBorder="0" applyAlignment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176" fontId="58" fillId="0" borderId="0">
      <alignment vertical="center"/>
    </xf>
    <xf numFmtId="0" fontId="140" fillId="0" borderId="0"/>
    <xf numFmtId="0" fontId="59" fillId="4" borderId="0" applyNumberFormat="0" applyBorder="0" applyAlignment="0" applyProtection="0">
      <alignment vertical="center"/>
    </xf>
    <xf numFmtId="0" fontId="113" fillId="0" borderId="0"/>
    <xf numFmtId="0" fontId="113" fillId="0" borderId="0"/>
    <xf numFmtId="1" fontId="141" fillId="23" borderId="0" applyNumberFormat="0" applyFont="0" applyFill="0" applyBorder="0" applyAlignment="0">
      <alignment vertical="center"/>
    </xf>
    <xf numFmtId="41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0" fontId="60" fillId="20" borderId="26" applyNumberFormat="0" applyAlignment="0" applyProtection="0">
      <alignment vertical="center"/>
    </xf>
    <xf numFmtId="0" fontId="19" fillId="0" borderId="50">
      <alignment horizontal="center" vertical="center"/>
    </xf>
    <xf numFmtId="0" fontId="124" fillId="0" borderId="12" applyFill="0" applyProtection="0">
      <alignment horizontal="center" vertical="center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292" fontId="21" fillId="0" borderId="0" applyFont="0" applyFill="0" applyBorder="0" applyProtection="0">
      <alignment vertical="center"/>
    </xf>
    <xf numFmtId="270" fontId="3" fillId="0" borderId="0">
      <protection locked="0"/>
    </xf>
    <xf numFmtId="194" fontId="8" fillId="0" borderId="0" applyFont="0" applyFill="0" applyBorder="0" applyAlignment="0" applyProtection="0"/>
    <xf numFmtId="293" fontId="8" fillId="0" borderId="0" applyFont="0" applyFill="0" applyBorder="0" applyAlignment="0" applyProtection="0"/>
    <xf numFmtId="192" fontId="8" fillId="23" borderId="0" applyFill="0" applyBorder="0" applyProtection="0">
      <alignment horizontal="right"/>
    </xf>
    <xf numFmtId="183" fontId="13" fillId="23" borderId="0" applyFill="0" applyBorder="0" applyProtection="0">
      <alignment horizontal="right"/>
    </xf>
    <xf numFmtId="182" fontId="21" fillId="0" borderId="0" applyFont="0" applyFill="0" applyBorder="0" applyAlignment="0" applyProtection="0">
      <alignment vertical="center"/>
    </xf>
    <xf numFmtId="38" fontId="21" fillId="0" borderId="0" applyFill="0" applyBorder="0" applyAlignment="0" applyProtection="0">
      <alignment vertical="center"/>
    </xf>
    <xf numFmtId="277" fontId="18" fillId="0" borderId="0" applyFont="0" applyFill="0" applyBorder="0" applyAlignment="0" applyProtection="0"/>
    <xf numFmtId="3" fontId="119" fillId="0" borderId="0" applyFill="0" applyBorder="0" applyProtection="0"/>
    <xf numFmtId="276" fontId="81" fillId="0" borderId="0" applyFill="0" applyBorder="0" applyProtection="0"/>
    <xf numFmtId="276" fontId="142" fillId="0" borderId="0" applyFill="0" applyBorder="0" applyProtection="0"/>
    <xf numFmtId="192" fontId="119" fillId="0" borderId="0" applyFill="0" applyBorder="0" applyProtection="0"/>
    <xf numFmtId="294" fontId="81" fillId="0" borderId="0" applyFill="0" applyBorder="0" applyProtection="0"/>
    <xf numFmtId="4" fontId="119" fillId="0" borderId="0" applyFill="0" applyBorder="0" applyProtection="0"/>
    <xf numFmtId="295" fontId="81" fillId="0" borderId="0" applyFill="0" applyBorder="0" applyProtection="0"/>
    <xf numFmtId="190" fontId="119" fillId="0" borderId="0" applyFill="0" applyBorder="0" applyProtection="0"/>
    <xf numFmtId="296" fontId="81" fillId="0" borderId="0" applyFill="0" applyBorder="0" applyProtection="0"/>
    <xf numFmtId="296" fontId="142" fillId="0" borderId="0"/>
    <xf numFmtId="297" fontId="15" fillId="0" borderId="0" applyFont="0" applyFill="0" applyBorder="0" applyAlignment="0" applyProtection="0"/>
    <xf numFmtId="298" fontId="15" fillId="0" borderId="0" applyFont="0" applyFill="0" applyBorder="0" applyAlignment="0" applyProtection="0"/>
    <xf numFmtId="299" fontId="15" fillId="0" borderId="0" applyFont="0" applyFill="0" applyBorder="0" applyAlignment="0" applyProtection="0"/>
    <xf numFmtId="0" fontId="11" fillId="0" borderId="0"/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42" fontId="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/>
    <xf numFmtId="42" fontId="3" fillId="0" borderId="0" applyFont="0" applyFill="0" applyBorder="0" applyAlignment="0" applyProtection="0"/>
    <xf numFmtId="200" fontId="8" fillId="0" borderId="0">
      <protection locked="0"/>
    </xf>
    <xf numFmtId="300" fontId="3" fillId="0" borderId="0">
      <protection locked="0"/>
    </xf>
    <xf numFmtId="301" fontId="8" fillId="0" borderId="0">
      <protection locked="0"/>
    </xf>
    <xf numFmtId="302" fontId="8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>
      <alignment vertical="center"/>
    </xf>
    <xf numFmtId="0" fontId="1" fillId="0" borderId="0"/>
    <xf numFmtId="0" fontId="103" fillId="0" borderId="0">
      <alignment vertical="center"/>
    </xf>
    <xf numFmtId="0" fontId="3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" fillId="0" borderId="0"/>
    <xf numFmtId="0" fontId="100" fillId="0" borderId="0">
      <alignment vertical="center"/>
    </xf>
    <xf numFmtId="0" fontId="102" fillId="0" borderId="0">
      <alignment vertical="center"/>
    </xf>
    <xf numFmtId="0" fontId="3" fillId="0" borderId="0"/>
    <xf numFmtId="0" fontId="102" fillId="0" borderId="0">
      <alignment vertical="center"/>
    </xf>
    <xf numFmtId="0" fontId="102" fillId="0" borderId="0">
      <alignment vertical="center"/>
    </xf>
    <xf numFmtId="0" fontId="19" fillId="0" borderId="0"/>
    <xf numFmtId="0" fontId="3" fillId="0" borderId="3" applyNumberFormat="0" applyFill="0" applyProtection="0">
      <alignment vertical="center"/>
    </xf>
    <xf numFmtId="0" fontId="19" fillId="0" borderId="0" applyProtection="0"/>
    <xf numFmtId="0" fontId="8" fillId="0" borderId="0"/>
    <xf numFmtId="0" fontId="19" fillId="0" borderId="12">
      <alignment horizontal="center" vertical="center" wrapText="1"/>
    </xf>
    <xf numFmtId="0" fontId="23" fillId="0" borderId="27">
      <protection locked="0"/>
    </xf>
    <xf numFmtId="0" fontId="23" fillId="0" borderId="27">
      <protection locked="0"/>
    </xf>
    <xf numFmtId="303" fontId="138" fillId="0" borderId="0" applyFont="0" applyFill="0" applyBorder="0" applyAlignment="0" applyProtection="0"/>
    <xf numFmtId="304" fontId="138" fillId="0" borderId="0" applyFont="0" applyFill="0" applyBorder="0" applyAlignment="0" applyProtection="0"/>
    <xf numFmtId="199" fontId="8" fillId="0" borderId="0">
      <protection locked="0"/>
    </xf>
    <xf numFmtId="305" fontId="3" fillId="0" borderId="0">
      <protection locked="0"/>
    </xf>
    <xf numFmtId="306" fontId="8" fillId="0" borderId="0">
      <protection locked="0"/>
    </xf>
    <xf numFmtId="307" fontId="8" fillId="0" borderId="0">
      <protection locked="0"/>
    </xf>
    <xf numFmtId="203" fontId="8" fillId="0" borderId="0">
      <protection locked="0"/>
    </xf>
    <xf numFmtId="308" fontId="8" fillId="0" borderId="0">
      <protection locked="0"/>
    </xf>
    <xf numFmtId="178" fontId="8" fillId="0" borderId="0">
      <protection locked="0"/>
    </xf>
    <xf numFmtId="0" fontId="14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3" fontId="1" fillId="0" borderId="0"/>
    <xf numFmtId="3" fontId="1" fillId="0" borderId="0"/>
    <xf numFmtId="0" fontId="13" fillId="0" borderId="12" applyProtection="0">
      <alignment horizontal="left" vertical="center" wrapText="1"/>
    </xf>
    <xf numFmtId="0" fontId="13" fillId="0" borderId="12" applyProtection="0">
      <alignment horizontal="left" vertical="center" wrapText="1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144" fillId="0" borderId="0" applyFont="0" applyFill="0" applyBorder="0" applyAlignment="0" applyProtection="0"/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10" fontId="20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57" fontId="20" fillId="0" borderId="0" applyFont="0" applyFill="0" applyBorder="0" applyAlignment="0" applyProtection="0"/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146" fillId="0" borderId="0">
      <alignment horizontal="center" wrapText="1"/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176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10" fontId="11" fillId="0" borderId="0" applyFont="0" applyFill="0" applyBorder="0" applyAlignment="0" applyProtection="0"/>
    <xf numFmtId="0" fontId="148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7" fontId="144" fillId="0" borderId="0" applyFont="0" applyFill="0" applyBorder="0" applyAlignment="0" applyProtection="0"/>
    <xf numFmtId="41" fontId="148" fillId="0" borderId="0" applyFont="0" applyFill="0" applyBorder="0" applyAlignment="0" applyProtection="0"/>
    <xf numFmtId="187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87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43" fontId="148" fillId="0" borderId="0" applyFont="0" applyFill="0" applyBorder="0" applyAlignment="0" applyProtection="0"/>
    <xf numFmtId="0" fontId="20" fillId="0" borderId="0"/>
    <xf numFmtId="4" fontId="23" fillId="0" borderId="0">
      <protection locked="0"/>
    </xf>
    <xf numFmtId="4" fontId="23" fillId="0" borderId="0">
      <protection locked="0"/>
    </xf>
    <xf numFmtId="0" fontId="20" fillId="20" borderId="0"/>
    <xf numFmtId="311" fontId="103" fillId="0" borderId="0" applyFont="0" applyFill="0" applyBorder="0" applyAlignment="0" applyProtection="0">
      <alignment horizontal="right"/>
    </xf>
    <xf numFmtId="0" fontId="149" fillId="0" borderId="0"/>
    <xf numFmtId="0" fontId="66" fillId="0" borderId="29" applyAlignment="0" applyProtection="0"/>
    <xf numFmtId="270" fontId="3" fillId="0" borderId="0">
      <protection locked="0"/>
    </xf>
    <xf numFmtId="0" fontId="144" fillId="0" borderId="0"/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64" fillId="0" borderId="0"/>
    <xf numFmtId="0" fontId="150" fillId="0" borderId="0"/>
    <xf numFmtId="0" fontId="135" fillId="0" borderId="0"/>
    <xf numFmtId="220" fontId="117" fillId="0" borderId="0">
      <protection locked="0"/>
    </xf>
    <xf numFmtId="0" fontId="151" fillId="0" borderId="0"/>
    <xf numFmtId="0" fontId="144" fillId="0" borderId="0"/>
    <xf numFmtId="0" fontId="152" fillId="0" borderId="0"/>
    <xf numFmtId="0" fontId="64" fillId="0" borderId="0"/>
    <xf numFmtId="0" fontId="153" fillId="0" borderId="0"/>
    <xf numFmtId="0" fontId="144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49" fontId="145" fillId="0" borderId="0" applyBorder="0"/>
    <xf numFmtId="0" fontId="154" fillId="0" borderId="0"/>
    <xf numFmtId="0" fontId="151" fillId="0" borderId="0"/>
    <xf numFmtId="0" fontId="155" fillId="0" borderId="0"/>
    <xf numFmtId="0" fontId="119" fillId="0" borderId="0"/>
    <xf numFmtId="0" fontId="20" fillId="0" borderId="0"/>
    <xf numFmtId="0" fontId="20" fillId="0" borderId="0"/>
    <xf numFmtId="312" fontId="3" fillId="0" borderId="0" applyFill="0" applyBorder="0" applyAlignment="0"/>
    <xf numFmtId="313" fontId="3" fillId="0" borderId="0" applyFill="0" applyBorder="0" applyAlignment="0"/>
    <xf numFmtId="287" fontId="8" fillId="0" borderId="0" applyFill="0" applyBorder="0" applyAlignment="0"/>
    <xf numFmtId="182" fontId="8" fillId="0" borderId="0" applyFill="0" applyBorder="0" applyAlignment="0"/>
    <xf numFmtId="189" fontId="156" fillId="0" borderId="0" applyFill="0" applyBorder="0" applyAlignment="0"/>
    <xf numFmtId="314" fontId="103" fillId="0" borderId="0" applyFill="0" applyBorder="0" applyAlignment="0"/>
    <xf numFmtId="315" fontId="103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20" fillId="0" borderId="0"/>
    <xf numFmtId="270" fontId="3" fillId="0" borderId="0">
      <protection locked="0"/>
    </xf>
    <xf numFmtId="0" fontId="23" fillId="0" borderId="27">
      <protection locked="0"/>
    </xf>
    <xf numFmtId="0" fontId="23" fillId="0" borderId="27">
      <protection locked="0"/>
    </xf>
    <xf numFmtId="176" fontId="43" fillId="0" borderId="0" applyFont="0" applyFill="0" applyBorder="0" applyAlignment="0" applyProtection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3" fontId="15" fillId="0" borderId="0" applyFont="0" applyFill="0" applyBorder="0" applyAlignment="0" applyProtection="0"/>
    <xf numFmtId="176" fontId="20" fillId="0" borderId="0" applyFont="0" applyFill="0" applyBorder="0" applyAlignment="0" applyProtection="0"/>
    <xf numFmtId="316" fontId="103" fillId="0" borderId="0" applyFont="0" applyFill="0" applyBorder="0" applyAlignment="0" applyProtection="0"/>
    <xf numFmtId="0" fontId="8" fillId="0" borderId="0"/>
    <xf numFmtId="318" fontId="3" fillId="0" borderId="0"/>
    <xf numFmtId="319" fontId="3" fillId="0" borderId="0"/>
    <xf numFmtId="320" fontId="3" fillId="0" borderId="0"/>
    <xf numFmtId="321" fontId="3" fillId="0" borderId="0"/>
    <xf numFmtId="3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158" fillId="0" borderId="0" applyNumberFormat="0" applyAlignment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204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322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323" fontId="23" fillId="0" borderId="0">
      <protection locked="0"/>
    </xf>
    <xf numFmtId="323" fontId="23" fillId="0" borderId="0">
      <protection locked="0"/>
    </xf>
    <xf numFmtId="207" fontId="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324" fontId="8" fillId="0" borderId="3" applyFill="0" applyBorder="0" applyAlignment="0"/>
    <xf numFmtId="244" fontId="3" fillId="0" borderId="0" applyFont="0" applyFill="0" applyBorder="0" applyAlignment="0" applyProtection="0"/>
    <xf numFmtId="325" fontId="20" fillId="0" borderId="0" applyFont="0" applyFill="0" applyBorder="0" applyAlignment="0" applyProtection="0"/>
    <xf numFmtId="0" fontId="14" fillId="0" borderId="0"/>
    <xf numFmtId="326" fontId="3" fillId="0" borderId="0"/>
    <xf numFmtId="327" fontId="3" fillId="0" borderId="0"/>
    <xf numFmtId="0" fontId="20" fillId="0" borderId="0"/>
    <xf numFmtId="328" fontId="3" fillId="0" borderId="0"/>
    <xf numFmtId="0" fontId="70" fillId="0" borderId="0" applyFont="0" applyFill="0" applyBorder="0" applyAlignment="0" applyProtection="0"/>
    <xf numFmtId="0" fontId="20" fillId="0" borderId="0" applyFont="0" applyFill="0" applyBorder="0" applyAlignment="0" applyProtection="0"/>
    <xf numFmtId="329" fontId="23" fillId="0" borderId="0">
      <protection locked="0"/>
    </xf>
    <xf numFmtId="224" fontId="73" fillId="0" borderId="0">
      <protection locked="0"/>
    </xf>
    <xf numFmtId="224" fontId="73" fillId="0" borderId="0">
      <protection locked="0"/>
    </xf>
    <xf numFmtId="37" fontId="1" fillId="0" borderId="3">
      <alignment horizontal="center" vertical="distributed"/>
    </xf>
    <xf numFmtId="330" fontId="20" fillId="0" borderId="51">
      <alignment vertical="center"/>
    </xf>
    <xf numFmtId="0" fontId="8" fillId="0" borderId="0"/>
    <xf numFmtId="331" fontId="3" fillId="0" borderId="0"/>
    <xf numFmtId="332" fontId="3" fillId="0" borderId="0"/>
    <xf numFmtId="197" fontId="3" fillId="0" borderId="0"/>
    <xf numFmtId="333" fontId="3" fillId="0" borderId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334" fontId="3" fillId="0" borderId="0" applyFont="0" applyFill="0" applyBorder="0" applyAlignment="0" applyProtection="0"/>
    <xf numFmtId="334" fontId="3" fillId="0" borderId="0" applyFont="0" applyFill="0" applyBorder="0" applyAlignment="0" applyProtection="0"/>
    <xf numFmtId="304" fontId="20" fillId="0" borderId="0" applyFont="0" applyFill="0" applyBorder="0" applyAlignment="0" applyProtection="0"/>
    <xf numFmtId="30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2" fontId="70" fillId="0" borderId="0" applyFont="0" applyFill="0" applyBorder="0" applyAlignment="0" applyProtection="0"/>
    <xf numFmtId="2" fontId="20" fillId="0" borderId="0" applyFont="0" applyFill="0" applyBorder="0" applyAlignment="0" applyProtection="0"/>
    <xf numFmtId="335" fontId="23" fillId="0" borderId="0">
      <protection locked="0"/>
    </xf>
    <xf numFmtId="287" fontId="20" fillId="0" borderId="0">
      <protection locked="0"/>
    </xf>
    <xf numFmtId="336" fontId="8" fillId="0" borderId="0">
      <protection locked="0"/>
    </xf>
    <xf numFmtId="0" fontId="39" fillId="0" borderId="0" applyNumberFormat="0" applyFill="0" applyBorder="0" applyAlignment="0" applyProtection="0"/>
    <xf numFmtId="2" fontId="159" fillId="0" borderId="0">
      <alignment horizontal="left"/>
    </xf>
    <xf numFmtId="38" fontId="76" fillId="27" borderId="0" applyNumberFormat="0" applyBorder="0" applyAlignment="0" applyProtection="0"/>
    <xf numFmtId="3" fontId="1" fillId="0" borderId="50">
      <alignment horizontal="right" vertical="center"/>
    </xf>
    <xf numFmtId="4" fontId="1" fillId="0" borderId="50">
      <alignment horizontal="right" vertical="center"/>
    </xf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0" fontId="161" fillId="0" borderId="33">
      <alignment horizontal="center"/>
    </xf>
    <xf numFmtId="0" fontId="161" fillId="0" borderId="0">
      <alignment horizontal="center"/>
    </xf>
    <xf numFmtId="0" fontId="162" fillId="0" borderId="0" applyNumberFormat="0" applyFill="0" applyBorder="0" applyAlignment="0" applyProtection="0"/>
    <xf numFmtId="10" fontId="76" fillId="29" borderId="3" applyNumberFormat="0" applyBorder="0" applyAlignment="0" applyProtection="0"/>
    <xf numFmtId="338" fontId="89" fillId="30" borderId="0"/>
    <xf numFmtId="0" fontId="10" fillId="0" borderId="4" applyNumberFormat="0" applyBorder="0" applyAlignment="0"/>
    <xf numFmtId="0" fontId="3" fillId="0" borderId="33">
      <protection locked="0"/>
    </xf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38" fontId="163" fillId="31" borderId="0"/>
    <xf numFmtId="339" fontId="164" fillId="0" borderId="39" applyNumberFormat="0" applyFill="0" applyBorder="0" applyAlignment="0" applyProtection="0">
      <alignment horizontal="center"/>
    </xf>
    <xf numFmtId="223" fontId="165" fillId="0" borderId="0">
      <alignment horizontal="left"/>
    </xf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340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6" fillId="0" borderId="0" applyFont="0" applyFill="0" applyBorder="0" applyAlignment="0" applyProtection="0"/>
    <xf numFmtId="176" fontId="43" fillId="0" borderId="0" applyFont="0" applyFill="0" applyBorder="0" applyAlignment="0" applyProtection="0"/>
    <xf numFmtId="0" fontId="16" fillId="0" borderId="52" applyNumberFormat="0" applyFont="0" applyBorder="0" applyProtection="0">
      <alignment horizontal="center" vertical="center"/>
    </xf>
    <xf numFmtId="0" fontId="20" fillId="0" borderId="0" applyNumberFormat="0" applyFill="0" applyBorder="0" applyAlignment="0" applyProtection="0"/>
    <xf numFmtId="341" fontId="3" fillId="0" borderId="0"/>
    <xf numFmtId="0" fontId="15" fillId="0" borderId="0"/>
    <xf numFmtId="40" fontId="20" fillId="0" borderId="0" applyFont="0" applyFill="0" applyBorder="0" applyAlignment="0" applyProtection="0"/>
    <xf numFmtId="38" fontId="20" fillId="0" borderId="0" applyFont="0" applyFill="0" applyBorder="0" applyAlignment="0" applyProtection="0"/>
    <xf numFmtId="187" fontId="21" fillId="0" borderId="0">
      <alignment vertical="center"/>
    </xf>
    <xf numFmtId="14" fontId="146" fillId="0" borderId="0">
      <alignment horizontal="center" wrapText="1"/>
      <protection locked="0"/>
    </xf>
    <xf numFmtId="178" fontId="20" fillId="0" borderId="0" applyFont="0" applyFill="0" applyBorder="0" applyAlignment="0" applyProtection="0"/>
    <xf numFmtId="315" fontId="103" fillId="0" borderId="0" applyFont="0" applyFill="0" applyBorder="0" applyAlignment="0" applyProtection="0"/>
    <xf numFmtId="342" fontId="10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343" fontId="23" fillId="0" borderId="0">
      <protection locked="0"/>
    </xf>
    <xf numFmtId="343" fontId="23" fillId="0" borderId="0">
      <protection locked="0"/>
    </xf>
    <xf numFmtId="206" fontId="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10" fontId="70" fillId="0" borderId="0" applyFont="0" applyFill="0" applyBorder="0" applyAlignment="0" applyProtection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44" fontId="167" fillId="0" borderId="0"/>
    <xf numFmtId="0" fontId="15" fillId="0" borderId="0" applyNumberFormat="0" applyFont="0" applyFill="0" applyBorder="0" applyAlignment="0" applyProtection="0">
      <alignment horizontal="left"/>
    </xf>
    <xf numFmtId="345" fontId="20" fillId="0" borderId="3">
      <alignment horizontal="center" vertical="center"/>
    </xf>
    <xf numFmtId="0" fontId="168" fillId="0" borderId="53" applyBorder="0">
      <alignment vertical="top"/>
      <protection locked="0"/>
    </xf>
    <xf numFmtId="0" fontId="169" fillId="32" borderId="0" applyNumberFormat="0" applyFont="0" applyBorder="0" applyAlignment="0">
      <alignment horizontal="center"/>
    </xf>
    <xf numFmtId="241" fontId="21" fillId="0" borderId="0">
      <alignment vertical="center"/>
    </xf>
    <xf numFmtId="0" fontId="169" fillId="1" borderId="31" applyNumberFormat="0" applyFont="0" applyAlignment="0">
      <alignment horizontal="center"/>
    </xf>
    <xf numFmtId="0" fontId="170" fillId="0" borderId="0" applyNumberFormat="0" applyFill="0" applyBorder="0" applyAlignment="0">
      <alignment horizontal="center"/>
    </xf>
    <xf numFmtId="241" fontId="21" fillId="0" borderId="0">
      <alignment vertical="distributed"/>
    </xf>
    <xf numFmtId="346" fontId="132" fillId="0" borderId="0">
      <alignment horizontal="center"/>
    </xf>
    <xf numFmtId="339" fontId="171" fillId="0" borderId="39" applyNumberFormat="0" applyFill="0" applyBorder="0" applyAlignment="0" applyProtection="0">
      <alignment horizontal="center"/>
    </xf>
    <xf numFmtId="347" fontId="172" fillId="0" borderId="2">
      <alignment horizontal="right" vertical="center"/>
    </xf>
    <xf numFmtId="348" fontId="173" fillId="0" borderId="0">
      <alignment horizontal="center"/>
    </xf>
    <xf numFmtId="349" fontId="103" fillId="0" borderId="0" applyFill="0" applyBorder="0" applyAlignment="0"/>
    <xf numFmtId="350" fontId="103" fillId="0" borderId="0" applyFill="0" applyBorder="0" applyAlignment="0"/>
    <xf numFmtId="351" fontId="174" fillId="0" borderId="2">
      <alignment horizont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0" fontId="70" fillId="0" borderId="27" applyNumberFormat="0" applyFont="0" applyFill="0" applyAlignment="0" applyProtection="0"/>
    <xf numFmtId="0" fontId="20" fillId="0" borderId="27" applyNumberFormat="0" applyFont="0" applyFill="0" applyAlignment="0" applyProtection="0"/>
    <xf numFmtId="220" fontId="23" fillId="0" borderId="54">
      <protection locked="0"/>
    </xf>
    <xf numFmtId="337" fontId="11" fillId="0" borderId="54">
      <protection locked="0"/>
    </xf>
    <xf numFmtId="180" fontId="3" fillId="0" borderId="54">
      <protection locked="0"/>
    </xf>
    <xf numFmtId="352" fontId="20" fillId="0" borderId="0" applyFont="0" applyFill="0" applyBorder="0" applyAlignment="0" applyProtection="0"/>
    <xf numFmtId="353" fontId="20" fillId="0" borderId="0" applyFont="0" applyFill="0" applyBorder="0" applyAlignment="0" applyProtection="0"/>
    <xf numFmtId="354" fontId="176" fillId="0" borderId="0"/>
    <xf numFmtId="355" fontId="176" fillId="0" borderId="3"/>
    <xf numFmtId="2" fontId="70" fillId="0" borderId="0" applyFont="0" applyFill="0" applyBorder="0" applyAlignment="0" applyProtection="0"/>
    <xf numFmtId="0" fontId="15" fillId="0" borderId="0"/>
    <xf numFmtId="187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>
      <alignment vertical="center"/>
    </xf>
    <xf numFmtId="2" fontId="8" fillId="0" borderId="0"/>
    <xf numFmtId="0" fontId="12" fillId="0" borderId="0"/>
    <xf numFmtId="182" fontId="8" fillId="0" borderId="0" applyFont="0" applyFill="0" applyBorder="0" applyAlignment="0" applyProtection="0"/>
    <xf numFmtId="0" fontId="3" fillId="0" borderId="0"/>
  </cellStyleXfs>
  <cellXfs count="495">
    <xf numFmtId="0" fontId="0" fillId="0" borderId="0" xfId="0" applyAlignment="1">
      <alignment vertical="center"/>
    </xf>
    <xf numFmtId="185" fontId="1" fillId="0" borderId="0" xfId="0" applyNumberFormat="1" applyFont="1" applyFill="1" applyBorder="1" applyAlignment="1">
      <alignment vertical="center"/>
    </xf>
    <xf numFmtId="0" fontId="1" fillId="0" borderId="0" xfId="977" applyFont="1" applyFill="1" applyAlignment="1">
      <alignment horizontal="left" vertical="center"/>
    </xf>
    <xf numFmtId="41" fontId="1" fillId="0" borderId="0" xfId="627" applyFont="1" applyFill="1" applyAlignment="1">
      <alignment vertical="center"/>
    </xf>
    <xf numFmtId="41" fontId="18" fillId="0" borderId="0" xfId="628" applyFont="1" applyFill="1" applyBorder="1" applyAlignment="1">
      <alignment horizontal="center" vertical="center"/>
    </xf>
    <xf numFmtId="0" fontId="18" fillId="0" borderId="0" xfId="980" applyFont="1" applyFill="1" applyBorder="1" applyAlignment="1">
      <alignment horizontal="distributed" vertical="center"/>
    </xf>
    <xf numFmtId="0" fontId="98" fillId="0" borderId="0" xfId="973" applyFont="1" applyFill="1" applyBorder="1" applyAlignment="1">
      <alignment horizontal="centerContinuous" vertical="center"/>
    </xf>
    <xf numFmtId="41" fontId="5" fillId="0" borderId="0" xfId="628" applyFont="1" applyFill="1" applyBorder="1" applyAlignment="1">
      <alignment horizontal="left" vertical="center"/>
    </xf>
    <xf numFmtId="41" fontId="5" fillId="0" borderId="0" xfId="628" applyFont="1" applyFill="1" applyBorder="1" applyAlignment="1">
      <alignment horizontal="center" vertical="center"/>
    </xf>
    <xf numFmtId="0" fontId="1" fillId="0" borderId="0" xfId="973" applyFont="1" applyFill="1" applyBorder="1" applyAlignment="1">
      <alignment vertical="center"/>
    </xf>
    <xf numFmtId="0" fontId="1" fillId="0" borderId="0" xfId="973" applyFont="1" applyFill="1" applyBorder="1" applyAlignment="1">
      <alignment horizontal="distributed" vertical="center"/>
    </xf>
    <xf numFmtId="41" fontId="1" fillId="0" borderId="0" xfId="628" applyFont="1" applyFill="1" applyBorder="1" applyAlignment="1">
      <alignment horizontal="center" vertical="center"/>
    </xf>
    <xf numFmtId="41" fontId="18" fillId="0" borderId="0" xfId="628" applyFont="1" applyFill="1" applyBorder="1" applyAlignment="1">
      <alignment horizontal="left" vertical="center"/>
    </xf>
    <xf numFmtId="191" fontId="1" fillId="0" borderId="3" xfId="628" applyNumberFormat="1" applyFont="1" applyFill="1" applyBorder="1" applyAlignment="1">
      <alignment horizontal="center" vertical="center" wrapText="1"/>
    </xf>
    <xf numFmtId="191" fontId="1" fillId="0" borderId="31" xfId="628" applyNumberFormat="1" applyFont="1" applyFill="1" applyBorder="1" applyAlignment="1">
      <alignment horizontal="center" vertical="center" wrapText="1"/>
    </xf>
    <xf numFmtId="49" fontId="1" fillId="0" borderId="31" xfId="980" applyNumberFormat="1" applyFont="1" applyFill="1" applyBorder="1" applyAlignment="1">
      <alignment horizontal="center" vertical="center"/>
    </xf>
    <xf numFmtId="191" fontId="18" fillId="0" borderId="0" xfId="628" applyNumberFormat="1" applyFont="1" applyFill="1" applyBorder="1" applyAlignment="1">
      <alignment horizontal="left" vertical="center"/>
    </xf>
    <xf numFmtId="191" fontId="18" fillId="0" borderId="0" xfId="628" applyNumberFormat="1" applyFont="1" applyFill="1" applyBorder="1" applyAlignment="1">
      <alignment horizontal="center" vertical="center"/>
    </xf>
    <xf numFmtId="0" fontId="1" fillId="0" borderId="3" xfId="628" quotePrefix="1" applyNumberFormat="1" applyFont="1" applyFill="1" applyBorder="1" applyAlignment="1">
      <alignment horizontal="center" vertical="center"/>
    </xf>
    <xf numFmtId="41" fontId="1" fillId="0" borderId="31" xfId="628" applyFont="1" applyFill="1" applyBorder="1" applyAlignment="1">
      <alignment horizontal="center" vertical="center"/>
    </xf>
    <xf numFmtId="0" fontId="1" fillId="0" borderId="31" xfId="980" applyFont="1" applyFill="1" applyBorder="1" applyAlignment="1">
      <alignment horizontal="distributed" vertical="center"/>
    </xf>
    <xf numFmtId="3" fontId="1" fillId="0" borderId="2" xfId="980" applyNumberFormat="1" applyFont="1" applyFill="1" applyBorder="1" applyAlignment="1">
      <alignment horizontal="distributed" vertical="center"/>
    </xf>
    <xf numFmtId="41" fontId="1" fillId="0" borderId="2" xfId="628" applyFont="1" applyFill="1" applyBorder="1" applyAlignment="1">
      <alignment horizontal="center" vertical="center"/>
    </xf>
    <xf numFmtId="188" fontId="1" fillId="0" borderId="38" xfId="628" applyNumberFormat="1" applyFont="1" applyFill="1" applyBorder="1" applyAlignment="1">
      <alignment horizontal="center" vertical="center" shrinkToFit="1"/>
    </xf>
    <xf numFmtId="188" fontId="1" fillId="0" borderId="3" xfId="628" applyNumberFormat="1" applyFont="1" applyFill="1" applyBorder="1" applyAlignment="1">
      <alignment horizontal="center" vertical="center"/>
    </xf>
    <xf numFmtId="0" fontId="177" fillId="0" borderId="40" xfId="0" applyFont="1" applyFill="1" applyBorder="1" applyAlignment="1">
      <alignment horizontal="justify" vertical="center" wrapText="1"/>
    </xf>
    <xf numFmtId="3" fontId="178" fillId="0" borderId="41" xfId="0" applyNumberFormat="1" applyFont="1" applyFill="1" applyBorder="1" applyAlignment="1">
      <alignment horizontal="center" vertical="center" wrapText="1"/>
    </xf>
    <xf numFmtId="0" fontId="177" fillId="0" borderId="42" xfId="0" applyFont="1" applyFill="1" applyBorder="1" applyAlignment="1">
      <alignment horizontal="justify" vertical="center" wrapText="1"/>
    </xf>
    <xf numFmtId="3" fontId="178" fillId="0" borderId="43" xfId="0" applyNumberFormat="1" applyFont="1" applyFill="1" applyBorder="1" applyAlignment="1">
      <alignment horizontal="center" vertical="center" wrapText="1"/>
    </xf>
    <xf numFmtId="0" fontId="177" fillId="0" borderId="44" xfId="0" applyFont="1" applyFill="1" applyBorder="1" applyAlignment="1">
      <alignment horizontal="justify" vertical="center" wrapText="1"/>
    </xf>
    <xf numFmtId="3" fontId="178" fillId="0" borderId="45" xfId="0" applyNumberFormat="1" applyFont="1" applyFill="1" applyBorder="1" applyAlignment="1">
      <alignment horizontal="center" vertical="center" wrapText="1"/>
    </xf>
    <xf numFmtId="0" fontId="1" fillId="0" borderId="2" xfId="980" applyFont="1" applyFill="1" applyBorder="1" applyAlignment="1">
      <alignment horizontal="distributed" vertical="center"/>
    </xf>
    <xf numFmtId="0" fontId="177" fillId="0" borderId="43" xfId="0" applyFont="1" applyFill="1" applyBorder="1" applyAlignment="1">
      <alignment horizontal="center" vertical="center" wrapText="1"/>
    </xf>
    <xf numFmtId="3" fontId="178" fillId="0" borderId="46" xfId="0" applyNumberFormat="1" applyFont="1" applyFill="1" applyBorder="1" applyAlignment="1">
      <alignment horizontal="center" vertical="center" wrapText="1"/>
    </xf>
    <xf numFmtId="41" fontId="1" fillId="0" borderId="5" xfId="628" applyFont="1" applyFill="1" applyBorder="1" applyAlignment="1">
      <alignment horizontal="center" vertical="center"/>
    </xf>
    <xf numFmtId="0" fontId="1" fillId="0" borderId="36" xfId="980" applyFont="1" applyFill="1" applyBorder="1" applyAlignment="1">
      <alignment horizontal="distributed" vertical="center"/>
    </xf>
    <xf numFmtId="0" fontId="177" fillId="0" borderId="46" xfId="0" applyFont="1" applyFill="1" applyBorder="1" applyAlignment="1">
      <alignment horizontal="center" vertical="center" wrapText="1"/>
    </xf>
    <xf numFmtId="0" fontId="18" fillId="0" borderId="0" xfId="973" applyFont="1" applyFill="1" applyAlignment="1">
      <alignment vertical="center"/>
    </xf>
    <xf numFmtId="0" fontId="1" fillId="0" borderId="3" xfId="628" applyNumberFormat="1" applyFont="1" applyFill="1" applyBorder="1" applyAlignment="1">
      <alignment horizontal="center" vertical="center"/>
    </xf>
    <xf numFmtId="3" fontId="18" fillId="0" borderId="0" xfId="973" applyNumberFormat="1" applyFont="1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185" fontId="1" fillId="0" borderId="0" xfId="0" applyNumberFormat="1" applyFont="1" applyFill="1" applyBorder="1" applyAlignment="1">
      <alignment horizontal="center" vertical="center"/>
    </xf>
    <xf numFmtId="0" fontId="1" fillId="0" borderId="36" xfId="0" quotePrefix="1" applyNumberFormat="1" applyFont="1" applyFill="1" applyBorder="1" applyAlignment="1">
      <alignment horizontal="left" vertical="center"/>
    </xf>
    <xf numFmtId="0" fontId="1" fillId="0" borderId="0" xfId="976" applyFont="1" applyFill="1" applyBorder="1" applyAlignment="1">
      <alignment vertical="center"/>
    </xf>
    <xf numFmtId="0" fontId="1" fillId="0" borderId="0" xfId="976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vertical="center"/>
    </xf>
    <xf numFmtId="181" fontId="1" fillId="0" borderId="0" xfId="627" applyNumberFormat="1" applyFont="1" applyFill="1" applyAlignment="1">
      <alignment horizontal="right" vertical="center"/>
    </xf>
    <xf numFmtId="181" fontId="1" fillId="0" borderId="0" xfId="0" applyNumberFormat="1" applyFont="1" applyFill="1" applyAlignment="1">
      <alignment vertical="center"/>
    </xf>
    <xf numFmtId="181" fontId="1" fillId="0" borderId="0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left" vertical="center"/>
    </xf>
    <xf numFmtId="41" fontId="1" fillId="0" borderId="29" xfId="627" applyFont="1" applyFill="1" applyBorder="1" applyAlignment="1">
      <alignment horizontal="left" vertical="center" shrinkToFit="1"/>
    </xf>
    <xf numFmtId="41" fontId="1" fillId="0" borderId="29" xfId="627" applyFont="1" applyFill="1" applyBorder="1" applyAlignment="1">
      <alignment horizontal="left" vertical="center"/>
    </xf>
    <xf numFmtId="184" fontId="1" fillId="0" borderId="29" xfId="627" applyNumberFormat="1" applyFont="1" applyFill="1" applyBorder="1" applyAlignment="1">
      <alignment horizontal="left" vertical="center" shrinkToFit="1"/>
    </xf>
    <xf numFmtId="182" fontId="1" fillId="0" borderId="29" xfId="0" applyNumberFormat="1" applyFont="1" applyFill="1" applyBorder="1" applyAlignment="1">
      <alignment horizontal="left" vertical="center" shrinkToFit="1"/>
    </xf>
    <xf numFmtId="181" fontId="1" fillId="0" borderId="29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41" fontId="1" fillId="0" borderId="0" xfId="627" applyFont="1" applyFill="1" applyBorder="1" applyAlignment="1">
      <alignment horizontal="left" vertical="center" shrinkToFit="1"/>
    </xf>
    <xf numFmtId="41" fontId="1" fillId="0" borderId="0" xfId="627" applyFont="1" applyFill="1" applyBorder="1" applyAlignment="1">
      <alignment horizontal="left" vertical="center"/>
    </xf>
    <xf numFmtId="184" fontId="1" fillId="0" borderId="0" xfId="627" applyNumberFormat="1" applyFont="1" applyFill="1" applyBorder="1" applyAlignment="1">
      <alignment horizontal="left" vertical="center" shrinkToFit="1"/>
    </xf>
    <xf numFmtId="182" fontId="1" fillId="0" borderId="0" xfId="0" applyNumberFormat="1" applyFont="1" applyFill="1" applyBorder="1" applyAlignment="1">
      <alignment horizontal="left" vertical="center" shrinkToFit="1"/>
    </xf>
    <xf numFmtId="181" fontId="1" fillId="0" borderId="0" xfId="0" applyNumberFormat="1" applyFont="1" applyFill="1" applyBorder="1" applyAlignment="1">
      <alignment horizontal="left" vertical="center"/>
    </xf>
    <xf numFmtId="0" fontId="3" fillId="0" borderId="0" xfId="978"/>
    <xf numFmtId="0" fontId="132" fillId="0" borderId="0" xfId="978" applyFont="1"/>
    <xf numFmtId="2" fontId="179" fillId="0" borderId="3" xfId="6958" quotePrefix="1" applyFont="1" applyFill="1" applyBorder="1" applyAlignment="1">
      <alignment horizontal="center" vertical="center"/>
    </xf>
    <xf numFmtId="0" fontId="132" fillId="0" borderId="29" xfId="978" applyFont="1" applyBorder="1"/>
    <xf numFmtId="2" fontId="21" fillId="0" borderId="3" xfId="6958" quotePrefix="1" applyFont="1" applyFill="1" applyBorder="1" applyAlignment="1">
      <alignment horizontal="center" vertical="center" shrinkToFit="1"/>
    </xf>
    <xf numFmtId="0" fontId="132" fillId="0" borderId="38" xfId="6957" applyFont="1" applyBorder="1" applyAlignment="1">
      <alignment vertical="center" shrinkToFit="1"/>
    </xf>
    <xf numFmtId="2" fontId="21" fillId="0" borderId="3" xfId="6958" quotePrefix="1" applyFont="1" applyFill="1" applyBorder="1" applyAlignment="1">
      <alignment horizontal="center" vertical="center"/>
    </xf>
    <xf numFmtId="0" fontId="132" fillId="0" borderId="3" xfId="978" applyFont="1" applyBorder="1" applyAlignment="1">
      <alignment horizontal="center" shrinkToFit="1"/>
    </xf>
    <xf numFmtId="0" fontId="132" fillId="0" borderId="38" xfId="978" applyFont="1" applyBorder="1" applyAlignment="1">
      <alignment horizontal="center" shrinkToFit="1"/>
    </xf>
    <xf numFmtId="0" fontId="132" fillId="0" borderId="31" xfId="978" applyFont="1" applyBorder="1"/>
    <xf numFmtId="2" fontId="21" fillId="0" borderId="3" xfId="6958" applyFont="1" applyFill="1" applyBorder="1" applyAlignment="1">
      <alignment vertical="center"/>
    </xf>
    <xf numFmtId="0" fontId="132" fillId="0" borderId="38" xfId="978" applyFont="1" applyBorder="1"/>
    <xf numFmtId="198" fontId="179" fillId="0" borderId="3" xfId="6958" applyNumberFormat="1" applyFont="1" applyFill="1" applyBorder="1" applyAlignment="1">
      <alignment vertical="center"/>
    </xf>
    <xf numFmtId="2" fontId="179" fillId="0" borderId="2" xfId="6958" quotePrefix="1" applyFont="1" applyFill="1" applyBorder="1" applyAlignment="1">
      <alignment vertical="center"/>
    </xf>
    <xf numFmtId="2" fontId="21" fillId="0" borderId="3" xfId="6958" applyFont="1" applyFill="1" applyBorder="1" applyAlignment="1">
      <alignment horizontal="center" vertical="center"/>
    </xf>
    <xf numFmtId="0" fontId="132" fillId="0" borderId="3" xfId="6957" applyFont="1" applyBorder="1" applyAlignment="1">
      <alignment vertical="center" shrinkToFit="1"/>
    </xf>
    <xf numFmtId="2" fontId="21" fillId="0" borderId="24" xfId="6958" quotePrefix="1" applyFont="1" applyFill="1" applyBorder="1" applyAlignment="1">
      <alignment horizontal="center" vertical="center"/>
    </xf>
    <xf numFmtId="0" fontId="132" fillId="0" borderId="37" xfId="978" applyFont="1" applyBorder="1"/>
    <xf numFmtId="0" fontId="180" fillId="0" borderId="31" xfId="978" applyFont="1" applyBorder="1" applyAlignment="1"/>
    <xf numFmtId="41" fontId="129" fillId="0" borderId="3" xfId="628" applyFont="1" applyFill="1" applyBorder="1" applyAlignment="1">
      <alignment horizontal="left" vertical="center"/>
    </xf>
    <xf numFmtId="0" fontId="132" fillId="0" borderId="0" xfId="978" applyFont="1" applyAlignment="1"/>
    <xf numFmtId="0" fontId="3" fillId="0" borderId="0" xfId="978" applyAlignment="1"/>
    <xf numFmtId="41" fontId="1" fillId="0" borderId="0" xfId="5135" applyFont="1" applyFill="1" applyBorder="1" applyAlignment="1">
      <alignment horizontal="center" vertical="center"/>
    </xf>
    <xf numFmtId="41" fontId="1" fillId="0" borderId="36" xfId="5135" applyFont="1" applyFill="1" applyBorder="1" applyAlignment="1">
      <alignment horizontal="left" vertical="center"/>
    </xf>
    <xf numFmtId="0" fontId="1" fillId="0" borderId="36" xfId="0" quotePrefix="1" applyNumberFormat="1" applyFont="1" applyFill="1" applyBorder="1" applyAlignment="1">
      <alignment horizontal="center" vertical="center"/>
    </xf>
    <xf numFmtId="198" fontId="179" fillId="33" borderId="3" xfId="6958" applyNumberFormat="1" applyFont="1" applyFill="1" applyBorder="1" applyAlignment="1">
      <alignment vertical="center"/>
    </xf>
    <xf numFmtId="2" fontId="179" fillId="33" borderId="2" xfId="6958" applyFont="1" applyFill="1" applyBorder="1" applyAlignment="1">
      <alignment vertical="center"/>
    </xf>
    <xf numFmtId="2" fontId="179" fillId="33" borderId="31" xfId="6958" applyFont="1" applyFill="1" applyBorder="1" applyAlignment="1">
      <alignment vertical="center"/>
    </xf>
    <xf numFmtId="0" fontId="132" fillId="33" borderId="31" xfId="978" applyFont="1" applyFill="1" applyBorder="1" applyAlignment="1">
      <alignment horizontal="center" shrinkToFit="1"/>
    </xf>
    <xf numFmtId="0" fontId="132" fillId="33" borderId="31" xfId="978" applyFont="1" applyFill="1" applyBorder="1"/>
    <xf numFmtId="2" fontId="179" fillId="33" borderId="2" xfId="6958" quotePrefix="1" applyFont="1" applyFill="1" applyBorder="1" applyAlignment="1">
      <alignment horizontal="left" vertical="center"/>
    </xf>
    <xf numFmtId="2" fontId="179" fillId="33" borderId="31" xfId="6958" quotePrefix="1" applyFont="1" applyFill="1" applyBorder="1" applyAlignment="1">
      <alignment vertical="center"/>
    </xf>
    <xf numFmtId="2" fontId="179" fillId="33" borderId="2" xfId="6958" quotePrefix="1" applyFont="1" applyFill="1" applyBorder="1" applyAlignment="1">
      <alignment vertical="center"/>
    </xf>
    <xf numFmtId="357" fontId="179" fillId="33" borderId="31" xfId="6958" applyNumberFormat="1" applyFont="1" applyFill="1" applyBorder="1" applyAlignment="1">
      <alignment horizontal="left" vertical="center"/>
    </xf>
    <xf numFmtId="198" fontId="179" fillId="33" borderId="24" xfId="6958" applyNumberFormat="1" applyFont="1" applyFill="1" applyBorder="1" applyAlignment="1">
      <alignment vertical="center"/>
    </xf>
    <xf numFmtId="2" fontId="179" fillId="33" borderId="5" xfId="6958" applyFont="1" applyFill="1" applyBorder="1" applyAlignment="1">
      <alignment vertical="center"/>
    </xf>
    <xf numFmtId="2" fontId="179" fillId="33" borderId="36" xfId="6958" applyFont="1" applyFill="1" applyBorder="1" applyAlignment="1">
      <alignment vertical="center"/>
    </xf>
    <xf numFmtId="2" fontId="179" fillId="33" borderId="36" xfId="6958" quotePrefix="1" applyFont="1" applyFill="1" applyBorder="1" applyAlignment="1">
      <alignment vertical="center"/>
    </xf>
    <xf numFmtId="0" fontId="132" fillId="33" borderId="36" xfId="978" applyFont="1" applyFill="1" applyBorder="1"/>
    <xf numFmtId="2" fontId="179" fillId="33" borderId="31" xfId="6958" applyNumberFormat="1" applyFont="1" applyFill="1" applyBorder="1" applyAlignment="1">
      <alignment vertical="center"/>
    </xf>
    <xf numFmtId="180" fontId="179" fillId="33" borderId="31" xfId="628" applyNumberFormat="1" applyFont="1" applyFill="1" applyBorder="1" applyAlignment="1">
      <alignment vertical="center"/>
    </xf>
    <xf numFmtId="2" fontId="21" fillId="23" borderId="36" xfId="6958" applyFont="1" applyFill="1" applyBorder="1" applyAlignment="1">
      <alignment horizontal="left" vertical="center"/>
    </xf>
    <xf numFmtId="2" fontId="179" fillId="0" borderId="36" xfId="6958" applyFont="1" applyFill="1" applyBorder="1" applyAlignment="1">
      <alignment horizontal="left" vertical="center"/>
    </xf>
    <xf numFmtId="0" fontId="180" fillId="0" borderId="36" xfId="6957" applyFont="1" applyBorder="1" applyAlignment="1">
      <alignment horizontal="left" vertical="center"/>
    </xf>
    <xf numFmtId="0" fontId="103" fillId="0" borderId="0" xfId="0" applyNumberFormat="1" applyFont="1" applyFill="1" applyBorder="1" applyAlignment="1">
      <alignment vertical="center"/>
    </xf>
    <xf numFmtId="0" fontId="103" fillId="0" borderId="0" xfId="0" applyNumberFormat="1" applyFont="1" applyFill="1" applyBorder="1" applyAlignment="1">
      <alignment horizontal="center" vertical="center"/>
    </xf>
    <xf numFmtId="185" fontId="103" fillId="0" borderId="0" xfId="0" applyNumberFormat="1" applyFont="1" applyFill="1" applyBorder="1" applyAlignment="1">
      <alignment vertical="center"/>
    </xf>
    <xf numFmtId="185" fontId="103" fillId="0" borderId="0" xfId="0" applyNumberFormat="1" applyFont="1" applyFill="1" applyBorder="1" applyAlignment="1">
      <alignment horizontal="center" vertical="center"/>
    </xf>
    <xf numFmtId="0" fontId="103" fillId="0" borderId="0" xfId="976" applyNumberFormat="1" applyFont="1" applyFill="1" applyBorder="1" applyAlignment="1">
      <alignment horizontal="center" vertical="center"/>
    </xf>
    <xf numFmtId="0" fontId="103" fillId="0" borderId="0" xfId="976" applyFont="1" applyFill="1" applyBorder="1" applyAlignment="1">
      <alignment horizontal="center" vertical="center"/>
    </xf>
    <xf numFmtId="38" fontId="103" fillId="0" borderId="3" xfId="0" applyNumberFormat="1" applyFont="1" applyFill="1" applyBorder="1" applyAlignment="1">
      <alignment horizontal="center" vertical="center"/>
    </xf>
    <xf numFmtId="0" fontId="103" fillId="0" borderId="2" xfId="0" applyFont="1" applyFill="1" applyBorder="1" applyAlignment="1">
      <alignment horizontal="center" vertical="center"/>
    </xf>
    <xf numFmtId="185" fontId="1" fillId="0" borderId="0" xfId="5135" applyNumberFormat="1" applyFont="1" applyFill="1" applyBorder="1" applyAlignment="1">
      <alignment horizontal="right" vertical="center"/>
    </xf>
    <xf numFmtId="2" fontId="18" fillId="23" borderId="36" xfId="6958" applyFont="1" applyFill="1" applyBorder="1" applyAlignment="1">
      <alignment horizontal="left" vertical="center"/>
    </xf>
    <xf numFmtId="181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vertical="center"/>
    </xf>
    <xf numFmtId="181" fontId="21" fillId="0" borderId="0" xfId="627" applyNumberFormat="1" applyFont="1" applyFill="1" applyAlignment="1">
      <alignment horizontal="right" vertical="center"/>
    </xf>
    <xf numFmtId="181" fontId="21" fillId="0" borderId="0" xfId="0" applyNumberFormat="1" applyFont="1" applyFill="1" applyBorder="1" applyAlignment="1">
      <alignment horizontal="center" vertical="center"/>
    </xf>
    <xf numFmtId="181" fontId="21" fillId="0" borderId="0" xfId="0" applyNumberFormat="1" applyFont="1" applyFill="1" applyAlignment="1">
      <alignment horizontal="center" vertical="center"/>
    </xf>
    <xf numFmtId="181" fontId="21" fillId="0" borderId="3" xfId="627" applyNumberFormat="1" applyFont="1" applyFill="1" applyBorder="1" applyAlignment="1">
      <alignment horizontal="center" vertical="center"/>
    </xf>
    <xf numFmtId="41" fontId="21" fillId="0" borderId="0" xfId="627" applyFont="1" applyFill="1" applyAlignment="1">
      <alignment vertical="center"/>
    </xf>
    <xf numFmtId="180" fontId="21" fillId="0" borderId="3" xfId="0" applyNumberFormat="1" applyFont="1" applyFill="1" applyBorder="1" applyAlignment="1">
      <alignment vertical="center"/>
    </xf>
    <xf numFmtId="182" fontId="21" fillId="0" borderId="3" xfId="627" applyNumberFormat="1" applyFont="1" applyFill="1" applyBorder="1" applyAlignment="1">
      <alignment horizontal="right" vertical="center" shrinkToFit="1"/>
    </xf>
    <xf numFmtId="182" fontId="21" fillId="0" borderId="3" xfId="627" applyNumberFormat="1" applyFont="1" applyFill="1" applyBorder="1" applyAlignment="1">
      <alignment horizontal="right" vertical="center"/>
    </xf>
    <xf numFmtId="0" fontId="21" fillId="0" borderId="38" xfId="0" applyNumberFormat="1" applyFont="1" applyFill="1" applyBorder="1" applyAlignment="1">
      <alignment horizontal="distributed" vertical="center"/>
    </xf>
    <xf numFmtId="0" fontId="21" fillId="0" borderId="38" xfId="627" applyNumberFormat="1" applyFont="1" applyFill="1" applyBorder="1" applyAlignment="1">
      <alignment horizontal="center" vertical="center" shrinkToFit="1"/>
    </xf>
    <xf numFmtId="0" fontId="21" fillId="0" borderId="2" xfId="0" applyNumberFormat="1" applyFont="1" applyFill="1" applyBorder="1" applyAlignment="1">
      <alignment horizontal="center" vertical="center"/>
    </xf>
    <xf numFmtId="41" fontId="21" fillId="0" borderId="3" xfId="627" applyFont="1" applyFill="1" applyBorder="1" applyAlignment="1">
      <alignment horizontal="center" vertical="center" shrinkToFit="1"/>
    </xf>
    <xf numFmtId="0" fontId="21" fillId="0" borderId="38" xfId="627" applyNumberFormat="1" applyFont="1" applyFill="1" applyBorder="1" applyAlignment="1" applyProtection="1">
      <alignment horizontal="left" vertical="center" indent="1" shrinkToFit="1"/>
    </xf>
    <xf numFmtId="185" fontId="21" fillId="0" borderId="0" xfId="0" applyNumberFormat="1" applyFont="1" applyFill="1" applyBorder="1" applyAlignment="1">
      <alignment vertical="center"/>
    </xf>
    <xf numFmtId="0" fontId="18" fillId="0" borderId="0" xfId="6223" applyFont="1">
      <alignment vertical="center"/>
    </xf>
    <xf numFmtId="0" fontId="182" fillId="0" borderId="56" xfId="6223" applyFont="1" applyBorder="1">
      <alignment vertical="center"/>
    </xf>
    <xf numFmtId="0" fontId="182" fillId="0" borderId="0" xfId="6223" applyFont="1" applyBorder="1">
      <alignment vertical="center"/>
    </xf>
    <xf numFmtId="0" fontId="182" fillId="0" borderId="57" xfId="6223" applyFont="1" applyBorder="1">
      <alignment vertical="center"/>
    </xf>
    <xf numFmtId="0" fontId="58" fillId="0" borderId="0" xfId="6223" applyFont="1" applyBorder="1" applyAlignment="1">
      <alignment horizontal="left" vertical="center"/>
    </xf>
    <xf numFmtId="0" fontId="58" fillId="0" borderId="0" xfId="6223" applyFont="1" applyBorder="1">
      <alignment vertical="center"/>
    </xf>
    <xf numFmtId="0" fontId="58" fillId="0" borderId="57" xfId="6223" applyFont="1" applyBorder="1">
      <alignment vertical="center"/>
    </xf>
    <xf numFmtId="0" fontId="16" fillId="0" borderId="0" xfId="6223" applyFont="1">
      <alignment vertical="center"/>
    </xf>
    <xf numFmtId="0" fontId="184" fillId="0" borderId="0" xfId="6223" applyFont="1" applyBorder="1">
      <alignment vertical="center"/>
    </xf>
    <xf numFmtId="0" fontId="185" fillId="0" borderId="0" xfId="6223" applyFont="1" applyBorder="1">
      <alignment vertical="center"/>
    </xf>
    <xf numFmtId="0" fontId="185" fillId="0" borderId="57" xfId="6223" applyFont="1" applyBorder="1">
      <alignment vertical="center"/>
    </xf>
    <xf numFmtId="0" fontId="18" fillId="0" borderId="58" xfId="6223" applyFont="1" applyBorder="1">
      <alignment vertical="center"/>
    </xf>
    <xf numFmtId="0" fontId="18" fillId="0" borderId="33" xfId="6223" applyFont="1" applyBorder="1">
      <alignment vertical="center"/>
    </xf>
    <xf numFmtId="0" fontId="18" fillId="0" borderId="59" xfId="6223" applyFont="1" applyBorder="1">
      <alignment vertical="center"/>
    </xf>
    <xf numFmtId="0" fontId="187" fillId="0" borderId="0" xfId="6216" applyFont="1" applyAlignment="1">
      <alignment horizontal="center" vertical="center"/>
    </xf>
    <xf numFmtId="49" fontId="187" fillId="0" borderId="0" xfId="6216" applyNumberFormat="1" applyFont="1" applyAlignment="1">
      <alignment horizontal="center" vertical="center"/>
    </xf>
    <xf numFmtId="0" fontId="187" fillId="0" borderId="0" xfId="6216" applyFont="1" applyBorder="1" applyAlignment="1">
      <alignment horizontal="distributed" vertical="center"/>
    </xf>
    <xf numFmtId="0" fontId="187" fillId="0" borderId="0" xfId="6216" applyFont="1" applyBorder="1" applyAlignment="1">
      <alignment horizontal="center" vertical="center"/>
    </xf>
    <xf numFmtId="184" fontId="187" fillId="0" borderId="0" xfId="6216" applyNumberFormat="1" applyFont="1" applyBorder="1" applyAlignment="1">
      <alignment horizontal="right" vertical="center"/>
    </xf>
    <xf numFmtId="185" fontId="187" fillId="0" borderId="0" xfId="6216" applyNumberFormat="1" applyFont="1" applyBorder="1" applyAlignment="1">
      <alignment horizontal="right" vertical="center" shrinkToFit="1"/>
    </xf>
    <xf numFmtId="0" fontId="187" fillId="0" borderId="0" xfId="6216" applyFont="1" applyAlignment="1">
      <alignment horizontal="distributed" vertical="center"/>
    </xf>
    <xf numFmtId="0" fontId="186" fillId="0" borderId="56" xfId="6223" applyFont="1" applyBorder="1" applyAlignment="1">
      <alignment vertical="center"/>
    </xf>
    <xf numFmtId="0" fontId="103" fillId="0" borderId="2" xfId="0" applyFont="1" applyFill="1" applyBorder="1" applyAlignment="1">
      <alignment horizontal="center" vertical="center"/>
    </xf>
    <xf numFmtId="0" fontId="188" fillId="0" borderId="31" xfId="6961" applyNumberFormat="1" applyFont="1" applyFill="1" applyBorder="1" applyAlignment="1">
      <alignment vertical="center"/>
    </xf>
    <xf numFmtId="0" fontId="188" fillId="0" borderId="38" xfId="0" applyFont="1" applyBorder="1" applyAlignment="1">
      <alignment horizontal="center" vertical="center" wrapText="1"/>
    </xf>
    <xf numFmtId="0" fontId="188" fillId="0" borderId="38" xfId="627" applyNumberFormat="1" applyFont="1" applyFill="1" applyBorder="1" applyAlignment="1">
      <alignment horizontal="center" vertical="center" shrinkToFit="1"/>
    </xf>
    <xf numFmtId="0" fontId="188" fillId="0" borderId="3" xfId="5135" applyNumberFormat="1" applyFont="1" applyFill="1" applyBorder="1" applyAlignment="1">
      <alignment horizontal="center" vertical="center" shrinkToFit="1"/>
    </xf>
    <xf numFmtId="41" fontId="188" fillId="0" borderId="3" xfId="1158" applyFont="1" applyFill="1" applyBorder="1" applyAlignment="1">
      <alignment horizontal="right" vertical="center" shrinkToFit="1"/>
    </xf>
    <xf numFmtId="41" fontId="188" fillId="0" borderId="38" xfId="1158" applyFont="1" applyFill="1" applyBorder="1" applyAlignment="1">
      <alignment horizontal="right" vertical="center" shrinkToFit="1"/>
    </xf>
    <xf numFmtId="182" fontId="188" fillId="0" borderId="3" xfId="5135" applyNumberFormat="1" applyFont="1" applyFill="1" applyBorder="1" applyAlignment="1">
      <alignment horizontal="right" vertical="center" shrinkToFit="1"/>
    </xf>
    <xf numFmtId="185" fontId="188" fillId="0" borderId="0" xfId="0" applyNumberFormat="1" applyFont="1" applyFill="1" applyBorder="1" applyAlignment="1">
      <alignment horizontal="center" vertical="center"/>
    </xf>
    <xf numFmtId="0" fontId="188" fillId="0" borderId="38" xfId="5135" applyNumberFormat="1" applyFont="1" applyFill="1" applyBorder="1" applyAlignment="1">
      <alignment horizontal="center" vertical="center" shrinkToFit="1"/>
    </xf>
    <xf numFmtId="0" fontId="188" fillId="23" borderId="38" xfId="0" applyFont="1" applyFill="1" applyBorder="1" applyAlignment="1">
      <alignment horizontal="center" vertical="center" wrapText="1"/>
    </xf>
    <xf numFmtId="41" fontId="188" fillId="0" borderId="3" xfId="628" applyFont="1" applyFill="1" applyBorder="1" applyAlignment="1" applyProtection="1">
      <alignment horizontal="right" vertical="center" shrinkToFit="1"/>
    </xf>
    <xf numFmtId="41" fontId="188" fillId="0" borderId="3" xfId="5135" applyFont="1" applyFill="1" applyBorder="1" applyAlignment="1" applyProtection="1">
      <alignment horizontal="right" vertical="center" shrinkToFit="1"/>
    </xf>
    <xf numFmtId="2" fontId="21" fillId="0" borderId="3" xfId="6958" quotePrefix="1" applyFont="1" applyFill="1" applyBorder="1" applyAlignment="1">
      <alignment horizontal="center" vertical="center"/>
    </xf>
    <xf numFmtId="41" fontId="21" fillId="0" borderId="38" xfId="627" applyFont="1" applyFill="1" applyBorder="1" applyAlignment="1">
      <alignment horizontal="center" vertical="center" shrinkToFit="1"/>
    </xf>
    <xf numFmtId="182" fontId="21" fillId="33" borderId="3" xfId="627" applyNumberFormat="1" applyFont="1" applyFill="1" applyBorder="1" applyAlignment="1">
      <alignment horizontal="right" vertical="center"/>
    </xf>
    <xf numFmtId="0" fontId="21" fillId="35" borderId="2" xfId="0" applyNumberFormat="1" applyFont="1" applyFill="1" applyBorder="1" applyAlignment="1">
      <alignment horizontal="center" vertical="center"/>
    </xf>
    <xf numFmtId="41" fontId="21" fillId="35" borderId="31" xfId="627" applyFont="1" applyFill="1" applyBorder="1" applyAlignment="1">
      <alignment horizontal="left" vertical="center" shrinkToFit="1"/>
    </xf>
    <xf numFmtId="41" fontId="21" fillId="35" borderId="38" xfId="627" applyFont="1" applyFill="1" applyBorder="1" applyAlignment="1">
      <alignment horizontal="left" vertical="center" shrinkToFit="1"/>
    </xf>
    <xf numFmtId="41" fontId="21" fillId="35" borderId="3" xfId="627" applyFont="1" applyFill="1" applyBorder="1" applyAlignment="1">
      <alignment horizontal="center" vertical="center" shrinkToFit="1"/>
    </xf>
    <xf numFmtId="180" fontId="21" fillId="35" borderId="3" xfId="0" applyNumberFormat="1" applyFont="1" applyFill="1" applyBorder="1" applyAlignment="1">
      <alignment vertical="center"/>
    </xf>
    <xf numFmtId="182" fontId="21" fillId="35" borderId="3" xfId="627" applyNumberFormat="1" applyFont="1" applyFill="1" applyBorder="1" applyAlignment="1">
      <alignment horizontal="right" vertical="center" shrinkToFit="1"/>
    </xf>
    <xf numFmtId="182" fontId="21" fillId="35" borderId="3" xfId="627" applyNumberFormat="1" applyFont="1" applyFill="1" applyBorder="1" applyAlignment="1">
      <alignment horizontal="right" vertical="center"/>
    </xf>
    <xf numFmtId="0" fontId="21" fillId="35" borderId="38" xfId="0" applyNumberFormat="1" applyFont="1" applyFill="1" applyBorder="1" applyAlignment="1">
      <alignment horizontal="distributed" vertical="center"/>
    </xf>
    <xf numFmtId="182" fontId="21" fillId="36" borderId="3" xfId="627" applyNumberFormat="1" applyFont="1" applyFill="1" applyBorder="1" applyAlignment="1">
      <alignment horizontal="right" vertical="center"/>
    </xf>
    <xf numFmtId="0" fontId="21" fillId="36" borderId="38" xfId="0" applyNumberFormat="1" applyFont="1" applyFill="1" applyBorder="1" applyAlignment="1">
      <alignment horizontal="distributed" vertical="center"/>
    </xf>
    <xf numFmtId="0" fontId="21" fillId="37" borderId="2" xfId="0" applyNumberFormat="1" applyFont="1" applyFill="1" applyBorder="1" applyAlignment="1">
      <alignment horizontal="center" vertical="center"/>
    </xf>
    <xf numFmtId="41" fontId="21" fillId="37" borderId="3" xfId="627" applyFont="1" applyFill="1" applyBorder="1" applyAlignment="1">
      <alignment horizontal="center" vertical="center" shrinkToFit="1"/>
    </xf>
    <xf numFmtId="180" fontId="21" fillId="37" borderId="3" xfId="0" applyNumberFormat="1" applyFont="1" applyFill="1" applyBorder="1" applyAlignment="1">
      <alignment vertical="center"/>
    </xf>
    <xf numFmtId="182" fontId="21" fillId="37" borderId="3" xfId="627" applyNumberFormat="1" applyFont="1" applyFill="1" applyBorder="1" applyAlignment="1">
      <alignment horizontal="right" vertical="center" shrinkToFit="1"/>
    </xf>
    <xf numFmtId="182" fontId="21" fillId="37" borderId="3" xfId="627" applyNumberFormat="1" applyFont="1" applyFill="1" applyBorder="1" applyAlignment="1">
      <alignment horizontal="right" vertical="center"/>
    </xf>
    <xf numFmtId="0" fontId="21" fillId="37" borderId="38" xfId="0" applyNumberFormat="1" applyFont="1" applyFill="1" applyBorder="1" applyAlignment="1">
      <alignment horizontal="distributed" vertical="center"/>
    </xf>
    <xf numFmtId="0" fontId="21" fillId="0" borderId="3" xfId="0" applyFont="1" applyBorder="1" applyAlignment="1">
      <alignment horizontal="center" vertical="center" wrapText="1"/>
    </xf>
    <xf numFmtId="0" fontId="17" fillId="0" borderId="3" xfId="5135" applyNumberFormat="1" applyFont="1" applyFill="1" applyBorder="1" applyAlignment="1">
      <alignment horizontal="center" vertical="center" shrinkToFit="1"/>
    </xf>
    <xf numFmtId="0" fontId="17" fillId="0" borderId="38" xfId="5135" applyNumberFormat="1" applyFont="1" applyFill="1" applyBorder="1" applyAlignment="1">
      <alignment horizontal="center" vertical="center" shrinkToFit="1"/>
    </xf>
    <xf numFmtId="0" fontId="21" fillId="23" borderId="3" xfId="0" applyFont="1" applyFill="1" applyBorder="1" applyAlignment="1">
      <alignment horizontal="center" vertical="center" wrapText="1"/>
    </xf>
    <xf numFmtId="0" fontId="179" fillId="23" borderId="3" xfId="0" applyFont="1" applyFill="1" applyBorder="1" applyAlignment="1">
      <alignment horizontal="center" vertical="center"/>
    </xf>
    <xf numFmtId="0" fontId="179" fillId="23" borderId="38" xfId="0" applyFont="1" applyFill="1" applyBorder="1" applyAlignment="1">
      <alignment horizontal="center" vertical="center"/>
    </xf>
    <xf numFmtId="0" fontId="21" fillId="0" borderId="38" xfId="5135" applyNumberFormat="1" applyFont="1" applyFill="1" applyBorder="1" applyAlignment="1">
      <alignment horizontal="center" vertical="center" shrinkToFit="1"/>
    </xf>
    <xf numFmtId="0" fontId="21" fillId="36" borderId="3" xfId="0" applyNumberFormat="1" applyFont="1" applyFill="1" applyBorder="1" applyAlignment="1">
      <alignment horizontal="center" vertical="center"/>
    </xf>
    <xf numFmtId="41" fontId="21" fillId="36" borderId="38" xfId="5135" applyFont="1" applyFill="1" applyBorder="1" applyAlignment="1">
      <alignment horizontal="center" vertical="center" shrinkToFit="1"/>
    </xf>
    <xf numFmtId="41" fontId="21" fillId="36" borderId="38" xfId="5135" applyFont="1" applyFill="1" applyBorder="1" applyAlignment="1">
      <alignment horizontal="left" vertical="center" shrinkToFit="1"/>
    </xf>
    <xf numFmtId="41" fontId="21" fillId="36" borderId="3" xfId="5135" applyFont="1" applyFill="1" applyBorder="1" applyAlignment="1">
      <alignment horizontal="center" vertical="center" shrinkToFit="1"/>
    </xf>
    <xf numFmtId="179" fontId="21" fillId="36" borderId="3" xfId="0" applyNumberFormat="1" applyFont="1" applyFill="1" applyBorder="1" applyAlignment="1">
      <alignment vertical="center"/>
    </xf>
    <xf numFmtId="182" fontId="21" fillId="36" borderId="3" xfId="5135" applyNumberFormat="1" applyFont="1" applyFill="1" applyBorder="1" applyAlignment="1">
      <alignment horizontal="right" vertical="center" shrinkToFit="1"/>
    </xf>
    <xf numFmtId="182" fontId="21" fillId="36" borderId="3" xfId="5135" applyNumberFormat="1" applyFont="1" applyFill="1" applyBorder="1" applyAlignment="1">
      <alignment horizontal="right" vertical="center"/>
    </xf>
    <xf numFmtId="0" fontId="190" fillId="0" borderId="0" xfId="6097" applyNumberFormat="1" applyFont="1" applyBorder="1" applyAlignment="1">
      <alignment vertical="center" shrinkToFit="1"/>
    </xf>
    <xf numFmtId="0" fontId="190" fillId="0" borderId="57" xfId="6097" applyNumberFormat="1" applyFont="1" applyBorder="1" applyAlignment="1">
      <alignment vertical="center" shrinkToFit="1"/>
    </xf>
    <xf numFmtId="41" fontId="190" fillId="0" borderId="0" xfId="627" applyFont="1" applyBorder="1" applyAlignment="1">
      <alignment vertical="center" shrinkToFit="1"/>
    </xf>
    <xf numFmtId="0" fontId="58" fillId="0" borderId="56" xfId="6223" applyFont="1" applyBorder="1" applyAlignment="1">
      <alignment horizontal="left" vertical="center" indent="1"/>
    </xf>
    <xf numFmtId="0" fontId="193" fillId="0" borderId="60" xfId="0" applyFont="1" applyFill="1" applyBorder="1" applyAlignment="1">
      <alignment horizontal="center" vertical="center" wrapText="1" shrinkToFit="1"/>
    </xf>
    <xf numFmtId="0" fontId="193" fillId="0" borderId="61" xfId="6216" applyFont="1" applyBorder="1" applyAlignment="1">
      <alignment horizontal="center" vertical="center"/>
    </xf>
    <xf numFmtId="0" fontId="193" fillId="0" borderId="62" xfId="0" applyFont="1" applyFill="1" applyBorder="1" applyAlignment="1">
      <alignment horizontal="center" vertical="center"/>
    </xf>
    <xf numFmtId="0" fontId="193" fillId="0" borderId="64" xfId="6216" applyFont="1" applyBorder="1" applyAlignment="1">
      <alignment horizontal="center" vertical="center"/>
    </xf>
    <xf numFmtId="0" fontId="193" fillId="0" borderId="0" xfId="6216" applyFont="1" applyAlignment="1">
      <alignment horizontal="center" vertical="center"/>
    </xf>
    <xf numFmtId="41" fontId="193" fillId="36" borderId="74" xfId="0" applyNumberFormat="1" applyFont="1" applyFill="1" applyBorder="1" applyAlignment="1">
      <alignment horizontal="center" vertical="center"/>
    </xf>
    <xf numFmtId="0" fontId="193" fillId="36" borderId="75" xfId="0" applyFont="1" applyFill="1" applyBorder="1" applyAlignment="1">
      <alignment horizontal="center" vertical="center"/>
    </xf>
    <xf numFmtId="41" fontId="193" fillId="36" borderId="1" xfId="0" applyNumberFormat="1" applyFont="1" applyFill="1" applyBorder="1" applyAlignment="1">
      <alignment horizontal="center" vertical="center"/>
    </xf>
    <xf numFmtId="0" fontId="193" fillId="36" borderId="74" xfId="0" applyFont="1" applyFill="1" applyBorder="1" applyAlignment="1">
      <alignment horizontal="center" vertical="center"/>
    </xf>
    <xf numFmtId="0" fontId="193" fillId="36" borderId="1" xfId="0" applyFont="1" applyFill="1" applyBorder="1" applyAlignment="1">
      <alignment horizontal="center" vertical="center"/>
    </xf>
    <xf numFmtId="0" fontId="193" fillId="36" borderId="76" xfId="0" applyFont="1" applyFill="1" applyBorder="1" applyAlignment="1">
      <alignment horizontal="center" vertical="center"/>
    </xf>
    <xf numFmtId="185" fontId="193" fillId="0" borderId="0" xfId="6216" applyNumberFormat="1" applyFont="1" applyAlignment="1">
      <alignment vertical="center"/>
    </xf>
    <xf numFmtId="185" fontId="193" fillId="0" borderId="77" xfId="6216" applyNumberFormat="1" applyFont="1" applyBorder="1" applyAlignment="1">
      <alignment horizontal="right" vertical="center" shrinkToFit="1"/>
    </xf>
    <xf numFmtId="185" fontId="193" fillId="0" borderId="12" xfId="6216" applyNumberFormat="1" applyFont="1" applyBorder="1" applyAlignment="1">
      <alignment horizontal="right" vertical="center" shrinkToFit="1"/>
    </xf>
    <xf numFmtId="0" fontId="193" fillId="38" borderId="60" xfId="6216" applyFont="1" applyFill="1" applyBorder="1" applyAlignment="1">
      <alignment horizontal="center" vertical="center"/>
    </xf>
    <xf numFmtId="0" fontId="193" fillId="38" borderId="61" xfId="6216" applyFont="1" applyFill="1" applyBorder="1" applyAlignment="1">
      <alignment horizontal="center" vertical="center"/>
    </xf>
    <xf numFmtId="184" fontId="193" fillId="38" borderId="61" xfId="6216" applyNumberFormat="1" applyFont="1" applyFill="1" applyBorder="1" applyAlignment="1">
      <alignment horizontal="right" vertical="center"/>
    </xf>
    <xf numFmtId="185" fontId="193" fillId="38" borderId="61" xfId="6216" applyNumberFormat="1" applyFont="1" applyFill="1" applyBorder="1" applyAlignment="1">
      <alignment horizontal="right" vertical="center" shrinkToFit="1"/>
    </xf>
    <xf numFmtId="182" fontId="193" fillId="38" borderId="61" xfId="1153" applyNumberFormat="1" applyFont="1" applyFill="1" applyBorder="1" applyAlignment="1">
      <alignment vertical="center"/>
    </xf>
    <xf numFmtId="185" fontId="193" fillId="38" borderId="64" xfId="6216" applyNumberFormat="1" applyFont="1" applyFill="1" applyBorder="1" applyAlignment="1">
      <alignment horizontal="right" vertical="center" shrinkToFit="1"/>
    </xf>
    <xf numFmtId="0" fontId="193" fillId="0" borderId="30" xfId="6216" applyFont="1" applyBorder="1" applyAlignment="1">
      <alignment horizontal="center" vertical="center"/>
    </xf>
    <xf numFmtId="184" fontId="193" fillId="0" borderId="30" xfId="6216" applyNumberFormat="1" applyFont="1" applyBorder="1" applyAlignment="1">
      <alignment horizontal="right" vertical="center"/>
    </xf>
    <xf numFmtId="185" fontId="193" fillId="0" borderId="30" xfId="6216" applyNumberFormat="1" applyFont="1" applyBorder="1" applyAlignment="1">
      <alignment horizontal="right" vertical="center" shrinkToFit="1"/>
    </xf>
    <xf numFmtId="182" fontId="193" fillId="0" borderId="30" xfId="1153" applyNumberFormat="1" applyFont="1" applyBorder="1" applyAlignment="1">
      <alignment vertical="center"/>
    </xf>
    <xf numFmtId="0" fontId="193" fillId="0" borderId="61" xfId="0" applyFont="1" applyFill="1" applyBorder="1" applyAlignment="1">
      <alignment horizontal="center" vertical="center"/>
    </xf>
    <xf numFmtId="0" fontId="193" fillId="0" borderId="64" xfId="0" applyFont="1" applyFill="1" applyBorder="1" applyAlignment="1">
      <alignment horizontal="center" vertical="center"/>
    </xf>
    <xf numFmtId="0" fontId="193" fillId="36" borderId="78" xfId="0" applyFont="1" applyFill="1" applyBorder="1" applyAlignment="1">
      <alignment horizontal="center" vertical="center" wrapText="1" shrinkToFit="1"/>
    </xf>
    <xf numFmtId="0" fontId="193" fillId="36" borderId="79" xfId="0" applyFont="1" applyFill="1" applyBorder="1" applyAlignment="1">
      <alignment horizontal="center" vertical="center"/>
    </xf>
    <xf numFmtId="0" fontId="193" fillId="36" borderId="80" xfId="0" applyFont="1" applyFill="1" applyBorder="1" applyAlignment="1">
      <alignment horizontal="center" vertical="center"/>
    </xf>
    <xf numFmtId="0" fontId="193" fillId="36" borderId="71" xfId="0" applyFont="1" applyFill="1" applyBorder="1" applyAlignment="1">
      <alignment horizontal="center" vertical="center" wrapText="1" shrinkToFit="1"/>
    </xf>
    <xf numFmtId="0" fontId="193" fillId="36" borderId="39" xfId="0" applyFont="1" applyFill="1" applyBorder="1" applyAlignment="1">
      <alignment horizontal="center" vertical="center"/>
    </xf>
    <xf numFmtId="0" fontId="193" fillId="36" borderId="81" xfId="0" applyFont="1" applyFill="1" applyBorder="1" applyAlignment="1">
      <alignment horizontal="center" vertical="center"/>
    </xf>
    <xf numFmtId="0" fontId="193" fillId="36" borderId="82" xfId="0" applyFont="1" applyFill="1" applyBorder="1" applyAlignment="1">
      <alignment horizontal="center" vertical="center" wrapText="1" shrinkToFit="1"/>
    </xf>
    <xf numFmtId="0" fontId="193" fillId="36" borderId="83" xfId="0" applyFont="1" applyFill="1" applyBorder="1" applyAlignment="1">
      <alignment horizontal="center" vertical="center"/>
    </xf>
    <xf numFmtId="0" fontId="193" fillId="36" borderId="84" xfId="0" applyFont="1" applyFill="1" applyBorder="1" applyAlignment="1">
      <alignment horizontal="center" vertical="center"/>
    </xf>
    <xf numFmtId="0" fontId="193" fillId="0" borderId="85" xfId="0" applyFont="1" applyBorder="1" applyAlignment="1">
      <alignment vertical="center" wrapText="1" shrinkToFit="1"/>
    </xf>
    <xf numFmtId="0" fontId="193" fillId="0" borderId="8" xfId="0" applyFont="1" applyBorder="1" applyAlignment="1">
      <alignment horizontal="center" vertical="center"/>
    </xf>
    <xf numFmtId="358" fontId="193" fillId="0" borderId="8" xfId="0" applyNumberFormat="1" applyFont="1" applyBorder="1" applyAlignment="1">
      <alignment vertical="center"/>
    </xf>
    <xf numFmtId="0" fontId="193" fillId="0" borderId="86" xfId="0" applyFont="1" applyBorder="1" applyAlignment="1">
      <alignment horizontal="center" vertical="center"/>
    </xf>
    <xf numFmtId="41" fontId="193" fillId="0" borderId="87" xfId="0" applyNumberFormat="1" applyFont="1" applyBorder="1" applyAlignment="1">
      <alignment vertical="center"/>
    </xf>
    <xf numFmtId="3" fontId="193" fillId="0" borderId="88" xfId="0" applyNumberFormat="1" applyFont="1" applyBorder="1" applyAlignment="1">
      <alignment vertical="center"/>
    </xf>
    <xf numFmtId="185" fontId="193" fillId="0" borderId="47" xfId="6216" applyNumberFormat="1" applyFont="1" applyBorder="1" applyAlignment="1">
      <alignment horizontal="right" vertical="center" shrinkToFit="1"/>
    </xf>
    <xf numFmtId="3" fontId="193" fillId="0" borderId="89" xfId="0" applyNumberFormat="1" applyFont="1" applyBorder="1" applyAlignment="1">
      <alignment vertical="center"/>
    </xf>
    <xf numFmtId="0" fontId="193" fillId="0" borderId="8" xfId="0" applyFont="1" applyBorder="1" applyAlignment="1">
      <alignment vertical="center"/>
    </xf>
    <xf numFmtId="3" fontId="193" fillId="0" borderId="8" xfId="0" applyNumberFormat="1" applyFont="1" applyBorder="1" applyAlignment="1">
      <alignment vertical="center"/>
    </xf>
    <xf numFmtId="3" fontId="193" fillId="0" borderId="90" xfId="0" applyNumberFormat="1" applyFont="1" applyBorder="1" applyAlignment="1">
      <alignment vertical="center"/>
    </xf>
    <xf numFmtId="0" fontId="193" fillId="0" borderId="85" xfId="0" applyFont="1" applyFill="1" applyBorder="1" applyAlignment="1">
      <alignment vertical="center" wrapText="1" shrinkToFit="1"/>
    </xf>
    <xf numFmtId="0" fontId="193" fillId="0" borderId="8" xfId="0" applyFont="1" applyFill="1" applyBorder="1" applyAlignment="1">
      <alignment horizontal="center" vertical="center"/>
    </xf>
    <xf numFmtId="358" fontId="193" fillId="0" borderId="8" xfId="0" applyNumberFormat="1" applyFont="1" applyFill="1" applyBorder="1" applyAlignment="1">
      <alignment vertical="center"/>
    </xf>
    <xf numFmtId="0" fontId="193" fillId="0" borderId="90" xfId="0" applyFont="1" applyFill="1" applyBorder="1" applyAlignment="1">
      <alignment horizontal="center" vertical="center"/>
    </xf>
    <xf numFmtId="41" fontId="193" fillId="0" borderId="91" xfId="0" applyNumberFormat="1" applyFont="1" applyFill="1" applyBorder="1" applyAlignment="1">
      <alignment vertical="center"/>
    </xf>
    <xf numFmtId="3" fontId="193" fillId="0" borderId="8" xfId="0" applyNumberFormat="1" applyFont="1" applyFill="1" applyBorder="1" applyAlignment="1">
      <alignment vertical="center"/>
    </xf>
    <xf numFmtId="3" fontId="193" fillId="0" borderId="90" xfId="0" applyNumberFormat="1" applyFont="1" applyFill="1" applyBorder="1" applyAlignment="1">
      <alignment vertical="center"/>
    </xf>
    <xf numFmtId="0" fontId="193" fillId="38" borderId="60" xfId="0" applyFont="1" applyFill="1" applyBorder="1" applyAlignment="1">
      <alignment horizontal="center" vertical="center" wrapText="1" shrinkToFit="1"/>
    </xf>
    <xf numFmtId="0" fontId="193" fillId="38" borderId="61" xfId="0" applyFont="1" applyFill="1" applyBorder="1" applyAlignment="1">
      <alignment vertical="center"/>
    </xf>
    <xf numFmtId="0" fontId="193" fillId="38" borderId="64" xfId="0" applyFont="1" applyFill="1" applyBorder="1" applyAlignment="1">
      <alignment vertical="center"/>
    </xf>
    <xf numFmtId="41" fontId="193" fillId="38" borderId="63" xfId="0" applyNumberFormat="1" applyFont="1" applyFill="1" applyBorder="1" applyAlignment="1">
      <alignment vertical="center"/>
    </xf>
    <xf numFmtId="3" fontId="193" fillId="38" borderId="30" xfId="0" applyNumberFormat="1" applyFont="1" applyFill="1" applyBorder="1" applyAlignment="1">
      <alignment vertical="center"/>
    </xf>
    <xf numFmtId="41" fontId="193" fillId="38" borderId="61" xfId="0" applyNumberFormat="1" applyFont="1" applyFill="1" applyBorder="1" applyAlignment="1">
      <alignment vertical="center"/>
    </xf>
    <xf numFmtId="188" fontId="193" fillId="38" borderId="30" xfId="0" applyNumberFormat="1" applyFont="1" applyFill="1" applyBorder="1" applyAlignment="1">
      <alignment vertical="center"/>
    </xf>
    <xf numFmtId="3" fontId="193" fillId="38" borderId="64" xfId="0" applyNumberFormat="1" applyFont="1" applyFill="1" applyBorder="1" applyAlignment="1">
      <alignment vertical="center"/>
    </xf>
    <xf numFmtId="0" fontId="193" fillId="0" borderId="92" xfId="0" applyFont="1" applyBorder="1" applyAlignment="1">
      <alignment vertical="center" wrapText="1" shrinkToFit="1"/>
    </xf>
    <xf numFmtId="188" fontId="193" fillId="0" borderId="93" xfId="0" applyNumberFormat="1" applyFont="1" applyBorder="1" applyAlignment="1">
      <alignment vertical="center"/>
    </xf>
    <xf numFmtId="0" fontId="193" fillId="0" borderId="92" xfId="0" applyFont="1" applyBorder="1" applyAlignment="1">
      <alignment horizontal="left" vertical="center" wrapText="1" shrinkToFit="1"/>
    </xf>
    <xf numFmtId="188" fontId="193" fillId="0" borderId="93" xfId="0" applyNumberFormat="1" applyFont="1" applyFill="1" applyBorder="1" applyAlignment="1">
      <alignment vertical="center"/>
    </xf>
    <xf numFmtId="9" fontId="193" fillId="0" borderId="93" xfId="1157" applyFont="1" applyBorder="1" applyAlignment="1">
      <alignment horizontal="center" vertical="center"/>
    </xf>
    <xf numFmtId="359" fontId="193" fillId="0" borderId="8" xfId="0" applyNumberFormat="1" applyFont="1" applyBorder="1" applyAlignment="1">
      <alignment vertical="center"/>
    </xf>
    <xf numFmtId="0" fontId="193" fillId="0" borderId="94" xfId="0" applyFont="1" applyBorder="1" applyAlignment="1">
      <alignment horizontal="center" vertical="center"/>
    </xf>
    <xf numFmtId="41" fontId="193" fillId="0" borderId="95" xfId="0" applyNumberFormat="1" applyFont="1" applyBorder="1" applyAlignment="1">
      <alignment horizontal="center" vertical="center"/>
    </xf>
    <xf numFmtId="41" fontId="193" fillId="0" borderId="8" xfId="0" applyNumberFormat="1" applyFont="1" applyBorder="1" applyAlignment="1">
      <alignment vertical="center"/>
    </xf>
    <xf numFmtId="188" fontId="193" fillId="0" borderId="88" xfId="0" applyNumberFormat="1" applyFont="1" applyBorder="1" applyAlignment="1">
      <alignment vertical="center"/>
    </xf>
    <xf numFmtId="0" fontId="193" fillId="0" borderId="93" xfId="0" applyFont="1" applyBorder="1" applyAlignment="1">
      <alignment horizontal="center" vertical="center"/>
    </xf>
    <xf numFmtId="41" fontId="193" fillId="0" borderId="95" xfId="0" applyNumberFormat="1" applyFont="1" applyBorder="1" applyAlignment="1">
      <alignment vertical="center"/>
    </xf>
    <xf numFmtId="185" fontId="193" fillId="0" borderId="8" xfId="6216" applyNumberFormat="1" applyFont="1" applyBorder="1" applyAlignment="1">
      <alignment horizontal="right" vertical="center" shrinkToFit="1"/>
    </xf>
    <xf numFmtId="358" fontId="193" fillId="0" borderId="93" xfId="0" applyNumberFormat="1" applyFont="1" applyBorder="1" applyAlignment="1">
      <alignment vertical="center"/>
    </xf>
    <xf numFmtId="185" fontId="193" fillId="0" borderId="91" xfId="6216" applyNumberFormat="1" applyFont="1" applyBorder="1" applyAlignment="1">
      <alignment horizontal="right" vertical="center" shrinkToFit="1"/>
    </xf>
    <xf numFmtId="0" fontId="193" fillId="0" borderId="93" xfId="0" applyFont="1" applyBorder="1" applyAlignment="1">
      <alignment vertical="center"/>
    </xf>
    <xf numFmtId="0" fontId="193" fillId="0" borderId="96" xfId="0" applyFont="1" applyBorder="1" applyAlignment="1">
      <alignment vertical="center" wrapText="1" shrinkToFit="1"/>
    </xf>
    <xf numFmtId="360" fontId="193" fillId="0" borderId="8" xfId="0" applyNumberFormat="1" applyFont="1" applyFill="1" applyBorder="1" applyAlignment="1">
      <alignment horizontal="right" vertical="center"/>
    </xf>
    <xf numFmtId="0" fontId="193" fillId="0" borderId="97" xfId="0" applyFont="1" applyBorder="1" applyAlignment="1">
      <alignment vertical="center" wrapText="1" shrinkToFit="1"/>
    </xf>
    <xf numFmtId="41" fontId="193" fillId="0" borderId="93" xfId="0" applyNumberFormat="1" applyFont="1" applyBorder="1" applyAlignment="1">
      <alignment vertical="center"/>
    </xf>
    <xf numFmtId="361" fontId="193" fillId="0" borderId="8" xfId="0" applyNumberFormat="1" applyFont="1" applyBorder="1" applyAlignment="1">
      <alignment vertical="center"/>
    </xf>
    <xf numFmtId="188" fontId="193" fillId="0" borderId="88" xfId="0" applyNumberFormat="1" applyFont="1" applyFill="1" applyBorder="1" applyAlignment="1">
      <alignment vertical="center"/>
    </xf>
    <xf numFmtId="188" fontId="193" fillId="0" borderId="8" xfId="0" applyNumberFormat="1" applyFont="1" applyBorder="1" applyAlignment="1">
      <alignment vertical="center"/>
    </xf>
    <xf numFmtId="0" fontId="193" fillId="0" borderId="97" xfId="0" applyFont="1" applyFill="1" applyBorder="1" applyAlignment="1">
      <alignment vertical="center" wrapText="1" shrinkToFit="1"/>
    </xf>
    <xf numFmtId="0" fontId="193" fillId="0" borderId="93" xfId="0" applyFont="1" applyFill="1" applyBorder="1" applyAlignment="1">
      <alignment horizontal="center" vertical="center"/>
    </xf>
    <xf numFmtId="0" fontId="193" fillId="0" borderId="86" xfId="0" applyFont="1" applyFill="1" applyBorder="1" applyAlignment="1">
      <alignment horizontal="center" vertical="center"/>
    </xf>
    <xf numFmtId="3" fontId="193" fillId="0" borderId="93" xfId="0" applyNumberFormat="1" applyFont="1" applyBorder="1" applyAlignment="1">
      <alignment vertical="center"/>
    </xf>
    <xf numFmtId="3" fontId="193" fillId="0" borderId="86" xfId="0" applyNumberFormat="1" applyFont="1" applyBorder="1" applyAlignment="1">
      <alignment vertical="center"/>
    </xf>
    <xf numFmtId="9" fontId="193" fillId="0" borderId="94" xfId="1157" applyFont="1" applyBorder="1" applyAlignment="1">
      <alignment horizontal="center" vertical="center"/>
    </xf>
    <xf numFmtId="361" fontId="193" fillId="0" borderId="8" xfId="0" applyNumberFormat="1" applyFont="1" applyFill="1" applyBorder="1" applyAlignment="1">
      <alignment horizontal="right" vertical="center"/>
    </xf>
    <xf numFmtId="41" fontId="193" fillId="0" borderId="93" xfId="0" applyNumberFormat="1" applyFont="1" applyFill="1" applyBorder="1" applyAlignment="1">
      <alignment horizontal="center" vertical="center"/>
    </xf>
    <xf numFmtId="3" fontId="193" fillId="0" borderId="47" xfId="0" applyNumberFormat="1" applyFont="1" applyBorder="1" applyAlignment="1">
      <alignment vertical="center"/>
    </xf>
    <xf numFmtId="41" fontId="193" fillId="0" borderId="47" xfId="0" applyNumberFormat="1" applyFont="1" applyBorder="1" applyAlignment="1">
      <alignment vertical="center"/>
    </xf>
    <xf numFmtId="188" fontId="193" fillId="0" borderId="47" xfId="0" applyNumberFormat="1" applyFont="1" applyBorder="1" applyAlignment="1">
      <alignment vertical="center"/>
    </xf>
    <xf numFmtId="0" fontId="193" fillId="0" borderId="47" xfId="0" applyFont="1" applyBorder="1" applyAlignment="1">
      <alignment vertical="center"/>
    </xf>
    <xf numFmtId="3" fontId="193" fillId="0" borderId="91" xfId="0" applyNumberFormat="1" applyFont="1" applyBorder="1" applyAlignment="1">
      <alignment vertical="center"/>
    </xf>
    <xf numFmtId="188" fontId="193" fillId="0" borderId="91" xfId="0" applyNumberFormat="1" applyFont="1" applyBorder="1" applyAlignment="1">
      <alignment vertical="center"/>
    </xf>
    <xf numFmtId="0" fontId="193" fillId="0" borderId="91" xfId="0" applyFont="1" applyBorder="1" applyAlignment="1">
      <alignment vertical="center"/>
    </xf>
    <xf numFmtId="41" fontId="193" fillId="0" borderId="78" xfId="0" applyNumberFormat="1" applyFont="1" applyBorder="1" applyAlignment="1">
      <alignment horizontal="center" vertical="center"/>
    </xf>
    <xf numFmtId="41" fontId="193" fillId="0" borderId="97" xfId="0" applyNumberFormat="1" applyFont="1" applyBorder="1" applyAlignment="1">
      <alignment vertical="center"/>
    </xf>
    <xf numFmtId="41" fontId="193" fillId="0" borderId="98" xfId="0" applyNumberFormat="1" applyFont="1" applyBorder="1" applyAlignment="1">
      <alignment vertical="center"/>
    </xf>
    <xf numFmtId="41" fontId="193" fillId="0" borderId="91" xfId="0" applyNumberFormat="1" applyFont="1" applyBorder="1" applyAlignment="1">
      <alignment vertical="center"/>
    </xf>
    <xf numFmtId="41" fontId="193" fillId="0" borderId="97" xfId="0" applyNumberFormat="1" applyFont="1" applyBorder="1" applyAlignment="1">
      <alignment horizontal="center" vertical="center"/>
    </xf>
    <xf numFmtId="41" fontId="193" fillId="0" borderId="96" xfId="0" applyNumberFormat="1" applyFont="1" applyBorder="1" applyAlignment="1">
      <alignment vertical="center"/>
    </xf>
    <xf numFmtId="3" fontId="193" fillId="0" borderId="79" xfId="0" applyNumberFormat="1" applyFont="1" applyBorder="1" applyAlignment="1">
      <alignment vertical="center"/>
    </xf>
    <xf numFmtId="41" fontId="193" fillId="0" borderId="98" xfId="0" applyNumberFormat="1" applyFont="1" applyFill="1" applyBorder="1" applyAlignment="1">
      <alignment vertical="center"/>
    </xf>
    <xf numFmtId="3" fontId="193" fillId="0" borderId="91" xfId="0" applyNumberFormat="1" applyFont="1" applyFill="1" applyBorder="1" applyAlignment="1">
      <alignment vertical="center"/>
    </xf>
    <xf numFmtId="0" fontId="193" fillId="0" borderId="91" xfId="0" applyFont="1" applyFill="1" applyBorder="1" applyAlignment="1">
      <alignment vertical="center"/>
    </xf>
    <xf numFmtId="0" fontId="193" fillId="0" borderId="96" xfId="6216" applyFont="1" applyBorder="1" applyAlignment="1">
      <alignment horizontal="left" vertical="center"/>
    </xf>
    <xf numFmtId="0" fontId="193" fillId="0" borderId="47" xfId="6216" applyFont="1" applyBorder="1" applyAlignment="1">
      <alignment horizontal="center" vertical="center"/>
    </xf>
    <xf numFmtId="184" fontId="193" fillId="0" borderId="47" xfId="6216" applyNumberFormat="1" applyFont="1" applyBorder="1" applyAlignment="1">
      <alignment horizontal="right" vertical="center"/>
    </xf>
    <xf numFmtId="185" fontId="193" fillId="0" borderId="99" xfId="6216" applyNumberFormat="1" applyFont="1" applyBorder="1" applyAlignment="1">
      <alignment horizontal="right" vertical="center" shrinkToFit="1"/>
    </xf>
    <xf numFmtId="0" fontId="193" fillId="0" borderId="85" xfId="6216" applyFont="1" applyBorder="1" applyAlignment="1">
      <alignment horizontal="left" vertical="center"/>
    </xf>
    <xf numFmtId="0" fontId="193" fillId="0" borderId="8" xfId="6216" applyFont="1" applyBorder="1" applyAlignment="1">
      <alignment horizontal="center" vertical="center"/>
    </xf>
    <xf numFmtId="184" fontId="193" fillId="0" borderId="8" xfId="6216" applyNumberFormat="1" applyFont="1" applyBorder="1" applyAlignment="1">
      <alignment horizontal="right" vertical="center"/>
    </xf>
    <xf numFmtId="185" fontId="193" fillId="0" borderId="90" xfId="6216" applyNumberFormat="1" applyFont="1" applyBorder="1" applyAlignment="1">
      <alignment horizontal="right" vertical="center" shrinkToFit="1"/>
    </xf>
    <xf numFmtId="0" fontId="193" fillId="0" borderId="98" xfId="6216" applyFont="1" applyBorder="1" applyAlignment="1">
      <alignment horizontal="left" vertical="center"/>
    </xf>
    <xf numFmtId="0" fontId="193" fillId="0" borderId="91" xfId="6216" applyFont="1" applyBorder="1" applyAlignment="1">
      <alignment horizontal="center" vertical="center"/>
    </xf>
    <xf numFmtId="184" fontId="193" fillId="0" borderId="91" xfId="6216" applyNumberFormat="1" applyFont="1" applyBorder="1" applyAlignment="1">
      <alignment horizontal="right" vertical="center"/>
    </xf>
    <xf numFmtId="185" fontId="193" fillId="0" borderId="100" xfId="6216" applyNumberFormat="1" applyFont="1" applyBorder="1" applyAlignment="1">
      <alignment horizontal="right" vertical="center" shrinkToFit="1"/>
    </xf>
    <xf numFmtId="186" fontId="193" fillId="0" borderId="93" xfId="0" applyNumberFormat="1" applyFont="1" applyBorder="1" applyAlignment="1">
      <alignment vertical="center"/>
    </xf>
    <xf numFmtId="177" fontId="193" fillId="0" borderId="95" xfId="0" applyNumberFormat="1" applyFont="1" applyBorder="1" applyAlignment="1">
      <alignment horizontal="center" vertical="center"/>
    </xf>
    <xf numFmtId="268" fontId="193" fillId="0" borderId="93" xfId="0" applyNumberFormat="1" applyFont="1" applyBorder="1" applyAlignment="1">
      <alignment vertical="center"/>
    </xf>
    <xf numFmtId="2" fontId="193" fillId="0" borderId="93" xfId="0" applyNumberFormat="1" applyFont="1" applyBorder="1" applyAlignment="1">
      <alignment vertical="center"/>
    </xf>
    <xf numFmtId="3" fontId="193" fillId="0" borderId="101" xfId="0" applyNumberFormat="1" applyFont="1" applyBorder="1" applyAlignment="1">
      <alignment vertical="center"/>
    </xf>
    <xf numFmtId="3" fontId="193" fillId="0" borderId="94" xfId="0" applyNumberFormat="1" applyFont="1" applyBorder="1" applyAlignment="1">
      <alignment vertical="center"/>
    </xf>
    <xf numFmtId="2" fontId="193" fillId="0" borderId="93" xfId="0" applyNumberFormat="1" applyFont="1" applyFill="1" applyBorder="1" applyAlignment="1">
      <alignment vertical="center"/>
    </xf>
    <xf numFmtId="41" fontId="193" fillId="33" borderId="95" xfId="0" applyNumberFormat="1" applyFont="1" applyFill="1" applyBorder="1" applyAlignment="1">
      <alignment vertical="center"/>
    </xf>
    <xf numFmtId="3" fontId="193" fillId="33" borderId="88" xfId="0" applyNumberFormat="1" applyFont="1" applyFill="1" applyBorder="1" applyAlignment="1">
      <alignment vertical="center"/>
    </xf>
    <xf numFmtId="41" fontId="193" fillId="33" borderId="93" xfId="0" applyNumberFormat="1" applyFont="1" applyFill="1" applyBorder="1" applyAlignment="1">
      <alignment vertical="center"/>
    </xf>
    <xf numFmtId="41" fontId="193" fillId="33" borderId="93" xfId="0" applyNumberFormat="1" applyFont="1" applyFill="1" applyBorder="1" applyAlignment="1">
      <alignment horizontal="center" vertical="center"/>
    </xf>
    <xf numFmtId="3" fontId="193" fillId="0" borderId="93" xfId="0" applyNumberFormat="1" applyFont="1" applyFill="1" applyBorder="1" applyAlignment="1">
      <alignment vertical="center"/>
    </xf>
    <xf numFmtId="3" fontId="193" fillId="0" borderId="86" xfId="0" applyNumberFormat="1" applyFont="1" applyFill="1" applyBorder="1" applyAlignment="1">
      <alignment vertical="center"/>
    </xf>
    <xf numFmtId="362" fontId="193" fillId="0" borderId="8" xfId="0" applyNumberFormat="1" applyFont="1" applyFill="1" applyBorder="1" applyAlignment="1">
      <alignment vertical="center"/>
    </xf>
    <xf numFmtId="41" fontId="193" fillId="33" borderId="87" xfId="0" applyNumberFormat="1" applyFont="1" applyFill="1" applyBorder="1" applyAlignment="1">
      <alignment vertical="center"/>
    </xf>
    <xf numFmtId="41" fontId="193" fillId="33" borderId="8" xfId="0" applyNumberFormat="1" applyFont="1" applyFill="1" applyBorder="1" applyAlignment="1">
      <alignment vertical="center"/>
    </xf>
    <xf numFmtId="0" fontId="193" fillId="33" borderId="8" xfId="0" applyFont="1" applyFill="1" applyBorder="1" applyAlignment="1">
      <alignment vertical="center"/>
    </xf>
    <xf numFmtId="360" fontId="193" fillId="0" borderId="93" xfId="0" applyNumberFormat="1" applyFont="1" applyFill="1" applyBorder="1" applyAlignment="1">
      <alignment vertical="center"/>
    </xf>
    <xf numFmtId="0" fontId="193" fillId="33" borderId="93" xfId="0" applyFont="1" applyFill="1" applyBorder="1" applyAlignment="1">
      <alignment vertical="center"/>
    </xf>
    <xf numFmtId="41" fontId="193" fillId="0" borderId="8" xfId="1156" applyFont="1" applyBorder="1" applyAlignment="1">
      <alignment vertical="center"/>
    </xf>
    <xf numFmtId="41" fontId="193" fillId="0" borderId="88" xfId="1156" applyFont="1" applyBorder="1" applyAlignment="1">
      <alignment vertical="center"/>
    </xf>
    <xf numFmtId="0" fontId="193" fillId="0" borderId="96" xfId="0" applyFont="1" applyFill="1" applyBorder="1" applyAlignment="1">
      <alignment vertical="center" wrapText="1" shrinkToFit="1"/>
    </xf>
    <xf numFmtId="180" fontId="21" fillId="0" borderId="3" xfId="0" applyNumberFormat="1" applyFont="1" applyFill="1" applyBorder="1" applyAlignment="1">
      <alignment horizontal="center" vertical="center"/>
    </xf>
    <xf numFmtId="0" fontId="21" fillId="0" borderId="38" xfId="5135" applyNumberFormat="1" applyFont="1" applyFill="1" applyBorder="1" applyAlignment="1">
      <alignment horizontal="center" vertical="center"/>
    </xf>
    <xf numFmtId="0" fontId="17" fillId="0" borderId="38" xfId="5135" applyNumberFormat="1" applyFont="1" applyFill="1" applyBorder="1" applyAlignment="1">
      <alignment horizontal="center" vertical="center"/>
    </xf>
    <xf numFmtId="0" fontId="179" fillId="23" borderId="25" xfId="0" applyFont="1" applyFill="1" applyBorder="1" applyAlignment="1">
      <alignment horizontal="center" vertical="center"/>
    </xf>
    <xf numFmtId="0" fontId="189" fillId="34" borderId="24" xfId="6822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179" fillId="23" borderId="25" xfId="0" applyFont="1" applyFill="1" applyBorder="1" applyAlignment="1">
      <alignment horizontal="center" vertical="center"/>
    </xf>
    <xf numFmtId="0" fontId="179" fillId="23" borderId="24" xfId="0" applyFont="1" applyFill="1" applyBorder="1" applyAlignment="1">
      <alignment horizontal="center" vertical="center"/>
    </xf>
    <xf numFmtId="0" fontId="21" fillId="0" borderId="5" xfId="0" applyNumberFormat="1" applyFont="1" applyFill="1" applyBorder="1" applyAlignment="1">
      <alignment horizontal="center" vertical="center"/>
    </xf>
    <xf numFmtId="2" fontId="21" fillId="0" borderId="3" xfId="6958" quotePrefix="1" applyFont="1" applyFill="1" applyBorder="1" applyAlignment="1">
      <alignment horizontal="center" vertical="center"/>
    </xf>
    <xf numFmtId="0" fontId="193" fillId="0" borderId="87" xfId="0" applyFont="1" applyBorder="1" applyAlignment="1">
      <alignment vertical="center"/>
    </xf>
    <xf numFmtId="358" fontId="193" fillId="0" borderId="93" xfId="0" applyNumberFormat="1" applyFont="1" applyFill="1" applyBorder="1" applyAlignment="1">
      <alignment vertical="center"/>
    </xf>
    <xf numFmtId="41" fontId="193" fillId="0" borderId="95" xfId="0" applyNumberFormat="1" applyFont="1" applyFill="1" applyBorder="1" applyAlignment="1">
      <alignment vertical="center"/>
    </xf>
    <xf numFmtId="3" fontId="193" fillId="0" borderId="89" xfId="0" applyNumberFormat="1" applyFont="1" applyFill="1" applyBorder="1" applyAlignment="1">
      <alignment vertical="center"/>
    </xf>
    <xf numFmtId="41" fontId="193" fillId="0" borderId="93" xfId="0" applyNumberFormat="1" applyFont="1" applyFill="1" applyBorder="1" applyAlignment="1">
      <alignment vertical="center"/>
    </xf>
    <xf numFmtId="0" fontId="193" fillId="0" borderId="93" xfId="0" applyFont="1" applyFill="1" applyBorder="1" applyAlignment="1">
      <alignment vertical="center"/>
    </xf>
    <xf numFmtId="0" fontId="193" fillId="0" borderId="95" xfId="0" applyFont="1" applyFill="1" applyBorder="1" applyAlignment="1">
      <alignment vertical="center"/>
    </xf>
    <xf numFmtId="3" fontId="193" fillId="0" borderId="88" xfId="0" applyNumberFormat="1" applyFont="1" applyFill="1" applyBorder="1" applyAlignment="1">
      <alignment vertical="center"/>
    </xf>
    <xf numFmtId="41" fontId="193" fillId="0" borderId="8" xfId="0" applyNumberFormat="1" applyFont="1" applyFill="1" applyBorder="1" applyAlignment="1">
      <alignment vertical="center"/>
    </xf>
    <xf numFmtId="0" fontId="193" fillId="0" borderId="8" xfId="0" applyFont="1" applyFill="1" applyBorder="1" applyAlignment="1">
      <alignment vertical="center"/>
    </xf>
    <xf numFmtId="0" fontId="193" fillId="0" borderId="87" xfId="0" applyFont="1" applyFill="1" applyBorder="1" applyAlignment="1">
      <alignment vertical="center"/>
    </xf>
    <xf numFmtId="0" fontId="193" fillId="0" borderId="80" xfId="0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vertical="center"/>
    </xf>
    <xf numFmtId="185" fontId="10" fillId="0" borderId="0" xfId="0" applyNumberFormat="1" applyFont="1" applyFill="1" applyBorder="1" applyAlignment="1">
      <alignment vertical="center"/>
    </xf>
    <xf numFmtId="0" fontId="194" fillId="0" borderId="3" xfId="0" applyNumberFormat="1" applyFont="1" applyFill="1" applyBorder="1" applyAlignment="1">
      <alignment horizontal="center" vertical="center"/>
    </xf>
    <xf numFmtId="185" fontId="194" fillId="0" borderId="3" xfId="5135" applyNumberFormat="1" applyFont="1" applyFill="1" applyBorder="1" applyAlignment="1">
      <alignment horizontal="right" vertical="center"/>
    </xf>
    <xf numFmtId="0" fontId="179" fillId="23" borderId="31" xfId="0" applyFont="1" applyFill="1" applyBorder="1" applyAlignment="1">
      <alignment horizontal="center" vertical="center"/>
    </xf>
    <xf numFmtId="0" fontId="179" fillId="23" borderId="24" xfId="0" applyFont="1" applyFill="1" applyBorder="1" applyAlignment="1">
      <alignment horizontal="center" vertical="center"/>
    </xf>
    <xf numFmtId="0" fontId="21" fillId="0" borderId="31" xfId="627" applyNumberFormat="1" applyFont="1" applyFill="1" applyBorder="1" applyAlignment="1" applyProtection="1">
      <alignment horizontal="left" vertical="center" indent="1" shrinkToFit="1"/>
    </xf>
    <xf numFmtId="41" fontId="21" fillId="0" borderId="31" xfId="627" applyFont="1" applyFill="1" applyBorder="1" applyAlignment="1">
      <alignment horizontal="center" vertical="center" shrinkToFit="1"/>
    </xf>
    <xf numFmtId="180" fontId="21" fillId="0" borderId="31" xfId="0" applyNumberFormat="1" applyFont="1" applyFill="1" applyBorder="1" applyAlignment="1">
      <alignment vertical="center"/>
    </xf>
    <xf numFmtId="182" fontId="21" fillId="0" borderId="31" xfId="627" applyNumberFormat="1" applyFont="1" applyFill="1" applyBorder="1" applyAlignment="1">
      <alignment horizontal="right" vertical="center" shrinkToFit="1"/>
    </xf>
    <xf numFmtId="182" fontId="21" fillId="0" borderId="31" xfId="627" applyNumberFormat="1" applyFont="1" applyFill="1" applyBorder="1" applyAlignment="1">
      <alignment horizontal="right" vertical="center"/>
    </xf>
    <xf numFmtId="182" fontId="21" fillId="33" borderId="31" xfId="627" applyNumberFormat="1" applyFont="1" applyFill="1" applyBorder="1" applyAlignment="1">
      <alignment horizontal="right" vertical="center"/>
    </xf>
    <xf numFmtId="0" fontId="191" fillId="0" borderId="0" xfId="6216" applyFont="1" applyBorder="1" applyAlignment="1">
      <alignment horizontal="center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1" fillId="0" borderId="3" xfId="0" quotePrefix="1" applyNumberFormat="1" applyFont="1" applyFill="1" applyBorder="1" applyAlignment="1">
      <alignment horizontal="center" vertical="center"/>
    </xf>
    <xf numFmtId="3" fontId="189" fillId="0" borderId="3" xfId="0" applyNumberFormat="1" applyFont="1" applyBorder="1" applyAlignment="1">
      <alignment horizontal="right" vertical="center" wrapText="1"/>
    </xf>
    <xf numFmtId="0" fontId="189" fillId="0" borderId="3" xfId="0" applyFont="1" applyBorder="1" applyAlignment="1">
      <alignment horizontal="center" vertical="center" wrapText="1"/>
    </xf>
    <xf numFmtId="0" fontId="21" fillId="0" borderId="3" xfId="6822" applyNumberFormat="1" applyFont="1" applyFill="1" applyBorder="1" applyAlignment="1">
      <alignment horizontal="center" vertical="center"/>
    </xf>
    <xf numFmtId="41" fontId="21" fillId="0" borderId="3" xfId="5135" applyFont="1" applyFill="1" applyBorder="1" applyAlignment="1">
      <alignment horizontal="center" vertical="center"/>
    </xf>
    <xf numFmtId="41" fontId="21" fillId="0" borderId="38" xfId="5135" applyFont="1" applyFill="1" applyBorder="1" applyAlignment="1">
      <alignment horizontal="left" vertical="center" shrinkToFit="1"/>
    </xf>
    <xf numFmtId="0" fontId="182" fillId="0" borderId="102" xfId="6223" applyFont="1" applyBorder="1" applyAlignment="1">
      <alignment horizontal="right" vertical="center"/>
    </xf>
    <xf numFmtId="0" fontId="182" fillId="0" borderId="30" xfId="6223" applyFont="1" applyBorder="1" applyAlignment="1">
      <alignment horizontal="right" vertical="center"/>
    </xf>
    <xf numFmtId="0" fontId="182" fillId="0" borderId="55" xfId="6223" applyFont="1" applyBorder="1" applyAlignment="1">
      <alignment horizontal="right" vertical="center"/>
    </xf>
    <xf numFmtId="0" fontId="186" fillId="0" borderId="0" xfId="6223" applyFont="1" applyBorder="1" applyAlignment="1">
      <alignment horizontal="center" vertical="center"/>
    </xf>
    <xf numFmtId="0" fontId="182" fillId="0" borderId="56" xfId="6223" applyFont="1" applyBorder="1" applyAlignment="1">
      <alignment horizontal="center" vertical="center"/>
    </xf>
    <xf numFmtId="0" fontId="182" fillId="0" borderId="0" xfId="6223" applyFont="1" applyBorder="1" applyAlignment="1">
      <alignment horizontal="center" vertical="center"/>
    </xf>
    <xf numFmtId="356" fontId="185" fillId="0" borderId="0" xfId="6223" applyNumberFormat="1" applyFont="1" applyBorder="1" applyAlignment="1">
      <alignment horizontal="center" vertical="center"/>
    </xf>
    <xf numFmtId="356" fontId="185" fillId="0" borderId="57" xfId="6223" applyNumberFormat="1" applyFont="1" applyBorder="1" applyAlignment="1">
      <alignment horizontal="center" vertical="center"/>
    </xf>
    <xf numFmtId="2" fontId="183" fillId="0" borderId="56" xfId="6223" applyNumberFormat="1" applyFont="1" applyBorder="1" applyAlignment="1">
      <alignment horizontal="center" vertical="center"/>
    </xf>
    <xf numFmtId="2" fontId="183" fillId="0" borderId="0" xfId="6223" applyNumberFormat="1" applyFont="1" applyBorder="1" applyAlignment="1">
      <alignment horizontal="center" vertical="center"/>
    </xf>
    <xf numFmtId="2" fontId="183" fillId="0" borderId="57" xfId="6223" applyNumberFormat="1" applyFont="1" applyBorder="1" applyAlignment="1">
      <alignment horizontal="center" vertical="center"/>
    </xf>
    <xf numFmtId="2" fontId="186" fillId="0" borderId="56" xfId="6223" applyNumberFormat="1" applyFont="1" applyBorder="1" applyAlignment="1">
      <alignment horizontal="center" vertical="center"/>
    </xf>
    <xf numFmtId="2" fontId="186" fillId="0" borderId="0" xfId="6223" applyNumberFormat="1" applyFont="1" applyBorder="1" applyAlignment="1">
      <alignment horizontal="center" vertical="center"/>
    </xf>
    <xf numFmtId="2" fontId="186" fillId="0" borderId="57" xfId="6223" applyNumberFormat="1" applyFont="1" applyBorder="1" applyAlignment="1">
      <alignment horizontal="center" vertical="center"/>
    </xf>
    <xf numFmtId="0" fontId="190" fillId="0" borderId="0" xfId="6097" applyNumberFormat="1" applyFont="1" applyBorder="1" applyAlignment="1">
      <alignment horizontal="center" vertical="center" shrinkToFit="1"/>
    </xf>
    <xf numFmtId="2" fontId="21" fillId="0" borderId="3" xfId="6958" quotePrefix="1" applyFont="1" applyFill="1" applyBorder="1" applyAlignment="1">
      <alignment horizontal="center" vertical="center"/>
    </xf>
    <xf numFmtId="2" fontId="21" fillId="0" borderId="3" xfId="6958" applyFont="1" applyFill="1" applyBorder="1" applyAlignment="1">
      <alignment horizontal="center" vertical="center"/>
    </xf>
    <xf numFmtId="41" fontId="179" fillId="0" borderId="31" xfId="628" applyFont="1" applyFill="1" applyBorder="1" applyAlignment="1">
      <alignment vertical="center"/>
    </xf>
    <xf numFmtId="2" fontId="191" fillId="37" borderId="2" xfId="6958" quotePrefix="1" applyFont="1" applyFill="1" applyBorder="1" applyAlignment="1">
      <alignment horizontal="center" vertical="center"/>
    </xf>
    <xf numFmtId="2" fontId="183" fillId="37" borderId="31" xfId="6958" quotePrefix="1" applyFont="1" applyFill="1" applyBorder="1" applyAlignment="1">
      <alignment horizontal="center" vertical="center"/>
    </xf>
    <xf numFmtId="0" fontId="192" fillId="37" borderId="38" xfId="6957" applyFont="1" applyFill="1" applyBorder="1" applyAlignment="1">
      <alignment vertical="center"/>
    </xf>
    <xf numFmtId="356" fontId="179" fillId="0" borderId="36" xfId="628" applyNumberFormat="1" applyFont="1" applyFill="1" applyBorder="1" applyAlignment="1">
      <alignment horizontal="left" vertical="center"/>
    </xf>
    <xf numFmtId="356" fontId="180" fillId="0" borderId="36" xfId="6957" applyNumberFormat="1" applyFont="1" applyBorder="1" applyAlignment="1">
      <alignment vertical="center"/>
    </xf>
    <xf numFmtId="2" fontId="21" fillId="0" borderId="2" xfId="6958" quotePrefix="1" applyFont="1" applyFill="1" applyBorder="1" applyAlignment="1">
      <alignment horizontal="center" vertical="center"/>
    </xf>
    <xf numFmtId="0" fontId="132" fillId="0" borderId="31" xfId="6957" applyFont="1" applyBorder="1" applyAlignment="1">
      <alignment horizontal="center" vertical="center"/>
    </xf>
    <xf numFmtId="0" fontId="132" fillId="0" borderId="38" xfId="6957" applyFont="1" applyBorder="1" applyAlignment="1">
      <alignment horizontal="center" vertical="center"/>
    </xf>
    <xf numFmtId="2" fontId="179" fillId="0" borderId="2" xfId="6958" quotePrefix="1" applyFont="1" applyFill="1" applyBorder="1" applyAlignment="1">
      <alignment horizontal="center" vertical="center"/>
    </xf>
    <xf numFmtId="0" fontId="180" fillId="0" borderId="31" xfId="6957" applyFont="1" applyBorder="1" applyAlignment="1">
      <alignment horizontal="center" vertical="center"/>
    </xf>
    <xf numFmtId="2" fontId="21" fillId="0" borderId="25" xfId="6958" quotePrefix="1" applyFont="1" applyFill="1" applyBorder="1" applyAlignment="1">
      <alignment horizontal="center" vertical="center" textRotation="255"/>
    </xf>
    <xf numFmtId="0" fontId="132" fillId="0" borderId="39" xfId="6957" applyFont="1" applyBorder="1" applyAlignment="1">
      <alignment horizontal="center" vertical="center" textRotation="255"/>
    </xf>
    <xf numFmtId="0" fontId="132" fillId="0" borderId="24" xfId="6957" applyFont="1" applyBorder="1" applyAlignment="1">
      <alignment horizontal="center" vertical="center" textRotation="255"/>
    </xf>
    <xf numFmtId="2" fontId="21" fillId="0" borderId="39" xfId="6958" quotePrefix="1" applyFont="1" applyFill="1" applyBorder="1" applyAlignment="1">
      <alignment horizontal="center" vertical="center" textRotation="255"/>
    </xf>
    <xf numFmtId="2" fontId="21" fillId="0" borderId="24" xfId="6958" quotePrefix="1" applyFont="1" applyFill="1" applyBorder="1" applyAlignment="1">
      <alignment horizontal="center" vertical="center" textRotation="255"/>
    </xf>
    <xf numFmtId="2" fontId="21" fillId="0" borderId="24" xfId="6958" quotePrefix="1" applyFont="1" applyFill="1" applyBorder="1" applyAlignment="1">
      <alignment horizontal="center" vertical="center"/>
    </xf>
    <xf numFmtId="0" fontId="132" fillId="0" borderId="3" xfId="6957" applyFont="1" applyBorder="1" applyAlignment="1">
      <alignment horizontal="center" vertical="center"/>
    </xf>
    <xf numFmtId="41" fontId="21" fillId="37" borderId="31" xfId="627" applyFont="1" applyFill="1" applyBorder="1" applyAlignment="1">
      <alignment horizontal="left" vertical="center" shrinkToFit="1"/>
    </xf>
    <xf numFmtId="41" fontId="21" fillId="37" borderId="38" xfId="627" applyFont="1" applyFill="1" applyBorder="1" applyAlignment="1">
      <alignment horizontal="left" vertical="center" shrinkToFit="1"/>
    </xf>
    <xf numFmtId="0" fontId="191" fillId="37" borderId="2" xfId="0" applyNumberFormat="1" applyFont="1" applyFill="1" applyBorder="1" applyAlignment="1">
      <alignment horizontal="center" vertical="center"/>
    </xf>
    <xf numFmtId="0" fontId="191" fillId="37" borderId="31" xfId="0" applyNumberFormat="1" applyFont="1" applyFill="1" applyBorder="1" applyAlignment="1">
      <alignment horizontal="center" vertical="center"/>
    </xf>
    <xf numFmtId="0" fontId="191" fillId="37" borderId="38" xfId="0" applyNumberFormat="1" applyFont="1" applyFill="1" applyBorder="1" applyAlignment="1">
      <alignment horizontal="center" vertical="center"/>
    </xf>
    <xf numFmtId="0" fontId="21" fillId="0" borderId="25" xfId="0" applyNumberFormat="1" applyFont="1" applyFill="1" applyBorder="1" applyAlignment="1">
      <alignment horizontal="center" vertical="center"/>
    </xf>
    <xf numFmtId="0" fontId="21" fillId="0" borderId="24" xfId="0" applyNumberFormat="1" applyFont="1" applyFill="1" applyBorder="1" applyAlignment="1">
      <alignment horizontal="center" vertical="center"/>
    </xf>
    <xf numFmtId="0" fontId="21" fillId="0" borderId="34" xfId="0" applyNumberFormat="1" applyFont="1" applyFill="1" applyBorder="1" applyAlignment="1">
      <alignment horizontal="center" vertical="center"/>
    </xf>
    <xf numFmtId="0" fontId="21" fillId="0" borderId="5" xfId="0" applyNumberFormat="1" applyFont="1" applyFill="1" applyBorder="1" applyAlignment="1">
      <alignment horizontal="center" vertical="center"/>
    </xf>
    <xf numFmtId="181" fontId="21" fillId="0" borderId="25" xfId="627" applyNumberFormat="1" applyFont="1" applyFill="1" applyBorder="1" applyAlignment="1">
      <alignment horizontal="center" vertical="center"/>
    </xf>
    <xf numFmtId="181" fontId="21" fillId="0" borderId="24" xfId="627" applyNumberFormat="1" applyFont="1" applyFill="1" applyBorder="1" applyAlignment="1">
      <alignment horizontal="center" vertical="center"/>
    </xf>
    <xf numFmtId="181" fontId="21" fillId="0" borderId="35" xfId="0" applyNumberFormat="1" applyFont="1" applyFill="1" applyBorder="1" applyAlignment="1">
      <alignment horizontal="center" vertical="center" wrapText="1"/>
    </xf>
    <xf numFmtId="181" fontId="21" fillId="0" borderId="37" xfId="0" applyNumberFormat="1" applyFont="1" applyFill="1" applyBorder="1" applyAlignment="1">
      <alignment horizontal="center" vertical="center" wrapText="1"/>
    </xf>
    <xf numFmtId="0" fontId="21" fillId="0" borderId="35" xfId="0" applyNumberFormat="1" applyFont="1" applyFill="1" applyBorder="1" applyAlignment="1">
      <alignment horizontal="center" vertical="center"/>
    </xf>
    <xf numFmtId="0" fontId="21" fillId="0" borderId="37" xfId="0" applyNumberFormat="1" applyFont="1" applyFill="1" applyBorder="1" applyAlignment="1">
      <alignment horizontal="center" vertical="center"/>
    </xf>
    <xf numFmtId="181" fontId="21" fillId="0" borderId="25" xfId="0" applyNumberFormat="1" applyFont="1" applyFill="1" applyBorder="1" applyAlignment="1">
      <alignment horizontal="center" vertical="center" wrapText="1"/>
    </xf>
    <xf numFmtId="181" fontId="21" fillId="0" borderId="24" xfId="0" applyNumberFormat="1" applyFont="1" applyFill="1" applyBorder="1" applyAlignment="1">
      <alignment horizontal="center" vertical="center" wrapText="1"/>
    </xf>
    <xf numFmtId="181" fontId="21" fillId="0" borderId="2" xfId="627" applyNumberFormat="1" applyFont="1" applyFill="1" applyBorder="1" applyAlignment="1">
      <alignment horizontal="center" vertical="center"/>
    </xf>
    <xf numFmtId="181" fontId="21" fillId="0" borderId="38" xfId="627" applyNumberFormat="1" applyFont="1" applyFill="1" applyBorder="1" applyAlignment="1">
      <alignment horizontal="center" vertical="center"/>
    </xf>
    <xf numFmtId="181" fontId="21" fillId="0" borderId="2" xfId="0" applyNumberFormat="1" applyFont="1" applyFill="1" applyBorder="1" applyAlignment="1">
      <alignment horizontal="center" vertical="center"/>
    </xf>
    <xf numFmtId="181" fontId="21" fillId="0" borderId="38" xfId="0" applyNumberFormat="1" applyFont="1" applyFill="1" applyBorder="1" applyAlignment="1">
      <alignment horizontal="center" vertical="center"/>
    </xf>
    <xf numFmtId="0" fontId="179" fillId="23" borderId="25" xfId="0" applyFont="1" applyFill="1" applyBorder="1" applyAlignment="1">
      <alignment horizontal="center" vertical="center"/>
    </xf>
    <xf numFmtId="0" fontId="179" fillId="23" borderId="24" xfId="0" applyFont="1" applyFill="1" applyBorder="1" applyAlignment="1">
      <alignment horizontal="center" vertical="center"/>
    </xf>
    <xf numFmtId="191" fontId="1" fillId="0" borderId="2" xfId="628" applyNumberFormat="1" applyFont="1" applyFill="1" applyBorder="1" applyAlignment="1">
      <alignment horizontal="center" vertical="center" wrapText="1"/>
    </xf>
    <xf numFmtId="191" fontId="1" fillId="0" borderId="38" xfId="628" applyNumberFormat="1" applyFont="1" applyFill="1" applyBorder="1" applyAlignment="1">
      <alignment horizontal="center" vertical="center" wrapText="1"/>
    </xf>
    <xf numFmtId="191" fontId="1" fillId="0" borderId="2" xfId="1152" applyNumberFormat="1" applyFont="1" applyFill="1" applyBorder="1" applyAlignment="1">
      <alignment horizontal="center" vertical="center" wrapText="1"/>
    </xf>
    <xf numFmtId="191" fontId="1" fillId="0" borderId="38" xfId="1152" applyNumberFormat="1" applyFont="1" applyFill="1" applyBorder="1" applyAlignment="1">
      <alignment horizontal="center" vertical="center" wrapText="1"/>
    </xf>
    <xf numFmtId="0" fontId="193" fillId="36" borderId="31" xfId="0" applyFont="1" applyFill="1" applyBorder="1" applyAlignment="1">
      <alignment horizontal="center" vertical="center"/>
    </xf>
    <xf numFmtId="0" fontId="193" fillId="36" borderId="38" xfId="0" applyFont="1" applyFill="1" applyBorder="1" applyAlignment="1">
      <alignment horizontal="center" vertical="center"/>
    </xf>
    <xf numFmtId="0" fontId="193" fillId="36" borderId="2" xfId="0" applyFont="1" applyFill="1" applyBorder="1" applyAlignment="1">
      <alignment horizontal="center" vertical="center"/>
    </xf>
    <xf numFmtId="0" fontId="193" fillId="36" borderId="72" xfId="0" applyFont="1" applyFill="1" applyBorder="1" applyAlignment="1">
      <alignment horizontal="center" vertical="center"/>
    </xf>
    <xf numFmtId="0" fontId="193" fillId="0" borderId="30" xfId="0" applyFont="1" applyFill="1" applyBorder="1" applyAlignment="1">
      <alignment horizontal="left" vertical="center"/>
    </xf>
    <xf numFmtId="0" fontId="193" fillId="0" borderId="63" xfId="0" applyFont="1" applyFill="1" applyBorder="1" applyAlignment="1">
      <alignment horizontal="left" vertical="center"/>
    </xf>
    <xf numFmtId="0" fontId="193" fillId="36" borderId="67" xfId="0" applyFont="1" applyFill="1" applyBorder="1" applyAlignment="1">
      <alignment horizontal="center" vertical="center"/>
    </xf>
    <xf numFmtId="0" fontId="193" fillId="36" borderId="68" xfId="0" applyFont="1" applyFill="1" applyBorder="1" applyAlignment="1">
      <alignment horizontal="center" vertical="center"/>
    </xf>
    <xf numFmtId="0" fontId="193" fillId="36" borderId="69" xfId="0" applyFont="1" applyFill="1" applyBorder="1" applyAlignment="1">
      <alignment horizontal="center" vertical="center"/>
    </xf>
    <xf numFmtId="0" fontId="193" fillId="36" borderId="70" xfId="0" applyFont="1" applyFill="1" applyBorder="1" applyAlignment="1">
      <alignment horizontal="center" vertical="center"/>
    </xf>
    <xf numFmtId="0" fontId="191" fillId="37" borderId="2" xfId="6216" applyFont="1" applyFill="1" applyBorder="1" applyAlignment="1">
      <alignment horizontal="center" vertical="center"/>
    </xf>
    <xf numFmtId="0" fontId="191" fillId="37" borderId="31" xfId="6216" applyFont="1" applyFill="1" applyBorder="1" applyAlignment="1">
      <alignment horizontal="center" vertical="center"/>
    </xf>
    <xf numFmtId="0" fontId="191" fillId="37" borderId="38" xfId="6216" applyFont="1" applyFill="1" applyBorder="1" applyAlignment="1">
      <alignment horizontal="center" vertical="center"/>
    </xf>
    <xf numFmtId="0" fontId="193" fillId="0" borderId="63" xfId="6216" applyFont="1" applyBorder="1" applyAlignment="1">
      <alignment horizontal="left" vertical="center"/>
    </xf>
    <xf numFmtId="0" fontId="193" fillId="0" borderId="61" xfId="6216" applyFont="1" applyBorder="1" applyAlignment="1">
      <alignment horizontal="left" vertical="center"/>
    </xf>
    <xf numFmtId="0" fontId="193" fillId="36" borderId="65" xfId="6216" applyFont="1" applyFill="1" applyBorder="1" applyAlignment="1">
      <alignment horizontal="center" vertical="center"/>
    </xf>
    <xf numFmtId="0" fontId="193" fillId="36" borderId="71" xfId="6216" applyFont="1" applyFill="1" applyBorder="1" applyAlignment="1">
      <alignment horizontal="center" vertical="center"/>
    </xf>
    <xf numFmtId="0" fontId="193" fillId="36" borderId="73" xfId="6216" applyFont="1" applyFill="1" applyBorder="1" applyAlignment="1">
      <alignment horizontal="center" vertical="center"/>
    </xf>
    <xf numFmtId="0" fontId="193" fillId="36" borderId="66" xfId="6216" applyFont="1" applyFill="1" applyBorder="1" applyAlignment="1">
      <alignment horizontal="center" vertical="center"/>
    </xf>
    <xf numFmtId="0" fontId="193" fillId="36" borderId="39" xfId="6216" applyFont="1" applyFill="1" applyBorder="1" applyAlignment="1">
      <alignment horizontal="center" vertical="center"/>
    </xf>
    <xf numFmtId="0" fontId="193" fillId="36" borderId="1" xfId="6216" applyFont="1" applyFill="1" applyBorder="1" applyAlignment="1">
      <alignment horizontal="center" vertical="center"/>
    </xf>
    <xf numFmtId="0" fontId="188" fillId="0" borderId="25" xfId="0" quotePrefix="1" applyNumberFormat="1" applyFont="1" applyFill="1" applyBorder="1" applyAlignment="1">
      <alignment horizontal="center" vertical="center" wrapText="1"/>
    </xf>
    <xf numFmtId="0" fontId="188" fillId="0" borderId="39" xfId="0" quotePrefix="1" applyNumberFormat="1" applyFont="1" applyFill="1" applyBorder="1" applyAlignment="1">
      <alignment horizontal="center" vertical="center" wrapText="1"/>
    </xf>
    <xf numFmtId="0" fontId="188" fillId="0" borderId="24" xfId="0" quotePrefix="1" applyNumberFormat="1" applyFont="1" applyFill="1" applyBorder="1" applyAlignment="1">
      <alignment horizontal="center" vertical="center" wrapText="1"/>
    </xf>
    <xf numFmtId="0" fontId="103" fillId="0" borderId="3" xfId="0" applyFont="1" applyFill="1" applyBorder="1" applyAlignment="1">
      <alignment horizontal="center" vertical="center"/>
    </xf>
    <xf numFmtId="38" fontId="181" fillId="0" borderId="25" xfId="6959" applyNumberFormat="1" applyFont="1" applyFill="1" applyBorder="1" applyAlignment="1">
      <alignment horizontal="center" vertical="center" wrapText="1" shrinkToFit="1"/>
    </xf>
    <xf numFmtId="38" fontId="181" fillId="0" borderId="24" xfId="6959" applyNumberFormat="1" applyFont="1" applyFill="1" applyBorder="1" applyAlignment="1">
      <alignment horizontal="center" vertical="center" shrinkToFit="1"/>
    </xf>
    <xf numFmtId="0" fontId="181" fillId="0" borderId="25" xfId="6960" applyNumberFormat="1" applyFont="1" applyFill="1" applyBorder="1" applyAlignment="1">
      <alignment horizontal="center" vertical="center" wrapText="1"/>
    </xf>
    <xf numFmtId="0" fontId="181" fillId="0" borderId="24" xfId="6960" applyNumberFormat="1" applyFont="1" applyFill="1" applyBorder="1" applyAlignment="1">
      <alignment horizontal="center" vertical="center"/>
    </xf>
    <xf numFmtId="0" fontId="103" fillId="0" borderId="3" xfId="0" applyNumberFormat="1" applyFont="1" applyFill="1" applyBorder="1" applyAlignment="1">
      <alignment horizontal="center" vertical="center" wrapText="1"/>
    </xf>
    <xf numFmtId="0" fontId="103" fillId="0" borderId="3" xfId="0" applyNumberFormat="1" applyFont="1" applyFill="1" applyBorder="1" applyAlignment="1">
      <alignment horizontal="center" vertical="center"/>
    </xf>
    <xf numFmtId="0" fontId="103" fillId="0" borderId="25" xfId="0" applyNumberFormat="1" applyFont="1" applyFill="1" applyBorder="1" applyAlignment="1">
      <alignment horizontal="center" vertical="center"/>
    </xf>
    <xf numFmtId="0" fontId="103" fillId="0" borderId="2" xfId="6960" applyNumberFormat="1" applyFont="1" applyFill="1" applyBorder="1" applyAlignment="1">
      <alignment horizontal="center" vertical="center"/>
    </xf>
    <xf numFmtId="0" fontId="103" fillId="0" borderId="31" xfId="6960" applyNumberFormat="1" applyFont="1" applyFill="1" applyBorder="1" applyAlignment="1">
      <alignment horizontal="center" vertical="center"/>
    </xf>
    <xf numFmtId="0" fontId="103" fillId="0" borderId="2" xfId="0" applyFont="1" applyFill="1" applyBorder="1" applyAlignment="1">
      <alignment horizontal="center" vertical="center"/>
    </xf>
    <xf numFmtId="0" fontId="103" fillId="0" borderId="38" xfId="0" applyFont="1" applyFill="1" applyBorder="1" applyAlignment="1">
      <alignment horizontal="center" vertical="center"/>
    </xf>
    <xf numFmtId="0" fontId="103" fillId="0" borderId="31" xfId="0" applyFont="1" applyFill="1" applyBorder="1" applyAlignment="1">
      <alignment horizontal="center" vertical="center"/>
    </xf>
  </cellXfs>
  <cellStyles count="6962">
    <cellStyle name=" " xfId="1162"/>
    <cellStyle name="' '" xfId="1163"/>
    <cellStyle name="          _x000d__x000a_386grabber=vga.3gr_x000d__x000a_" xfId="2"/>
    <cellStyle name="          _x000d__x000a_386grabber=vga.3gr_x000d__x000a_ 2" xfId="1164"/>
    <cellStyle name="          _x000d__x000a_386grabber=vga.3gr_x000d__x000a_ 3" xfId="1165"/>
    <cellStyle name=" _97연말" xfId="1166"/>
    <cellStyle name=" _97연말1" xfId="1167"/>
    <cellStyle name=" _Book1" xfId="1168"/>
    <cellStyle name="_x000a_386grabber=M" xfId="1169"/>
    <cellStyle name="_x000a_386grabber=M 2" xfId="1170"/>
    <cellStyle name="Ი_x000b_" xfId="3"/>
    <cellStyle name="&quot;" xfId="4"/>
    <cellStyle name="&quot;_1)광주과학관시설" xfId="1171"/>
    <cellStyle name="&quot;_1)광주과학관시설0331" xfId="1172"/>
    <cellStyle name="#" xfId="5"/>
    <cellStyle name="# 2" xfId="1173"/>
    <cellStyle name="# 3" xfId="1174"/>
    <cellStyle name="#,##0" xfId="6"/>
    <cellStyle name="#,##0 2" xfId="1175"/>
    <cellStyle name="#,##0.0" xfId="7"/>
    <cellStyle name="#,##0.00" xfId="8"/>
    <cellStyle name="#,##0.000" xfId="9"/>
    <cellStyle name="#,##0_1. 노면결빙감지설비(화흥-매립식-A-최종)" xfId="1176"/>
    <cellStyle name="#_1)남북교류전시" xfId="1177"/>
    <cellStyle name="#_1)농경문화관 전시" xfId="1178"/>
    <cellStyle name="#_1)농경문화관 전시 2" xfId="1179"/>
    <cellStyle name="#_1)농경문화관 전시 3" xfId="1180"/>
    <cellStyle name="#_1. 의장" xfId="1181"/>
    <cellStyle name="#_1. 의장(영상관)-1" xfId="1182"/>
    <cellStyle name="#_1. 의장-1" xfId="1183"/>
    <cellStyle name="#_1. 의장-1_1. 의장-1" xfId="1184"/>
    <cellStyle name="#_1.의장(DMZ)" xfId="1185"/>
    <cellStyle name="#_5.영상HW-3" xfId="1186"/>
    <cellStyle name="#_5.영상HW-3_1. 의장-1" xfId="1187"/>
    <cellStyle name="#_광양영상 SW" xfId="1188"/>
    <cellStyle name="#_내역서자료" xfId="1189"/>
    <cellStyle name="#_목차 " xfId="1190"/>
    <cellStyle name="#_실시설계(060905)양식" xfId="1191"/>
    <cellStyle name="#_실시설계(070305)" xfId="1192"/>
    <cellStyle name="#_영상 SW 비교견적" xfId="1193"/>
    <cellStyle name="#_우표제작" xfId="1194"/>
    <cellStyle name="#_우표제작 2" xfId="1195"/>
    <cellStyle name="#_우표제작 3" xfId="1196"/>
    <cellStyle name="#_재난도로관리종합상황실" xfId="1197"/>
    <cellStyle name="$" xfId="10"/>
    <cellStyle name="$_±a¾Æ" xfId="1198"/>
    <cellStyle name="$_°ßAu2" xfId="1199"/>
    <cellStyle name="$_0008금감원통합감독검사정보시스템" xfId="11"/>
    <cellStyle name="$_0009김포공항LED교체공사(광일)" xfId="12"/>
    <cellStyle name="$_0011KIST소각설비제작설치" xfId="22"/>
    <cellStyle name="$_0011긴급전화기정산(99년형광일)" xfId="13"/>
    <cellStyle name="$_0011부산종합경기장전광판" xfId="14"/>
    <cellStyle name="$_0011부산종합경기장전광판_1)농경문화관 전시" xfId="1200"/>
    <cellStyle name="$_0011부산종합경기장전광판_1. 경북염색조합" xfId="1201"/>
    <cellStyle name="$_0011부산종합경기장전광판_1. 경북염색조합123" xfId="1202"/>
    <cellStyle name="$_0011부산종합경기장전광판_1. 노면결빙감지설비(화흥-매립식-A-최종)" xfId="1203"/>
    <cellStyle name="$_0011부산종합경기장전광판_1. 전시물" xfId="1204"/>
    <cellStyle name="$_0011부산종합경기장전광판_10-1. 의장(영상관)" xfId="1205"/>
    <cellStyle name="$_0011부산종합경기장전광판_D.보라산업" xfId="1210"/>
    <cellStyle name="$_0011부산종합경기장전광판_강원지역본부(2006년_060109)" xfId="15"/>
    <cellStyle name="$_0011부산종합경기장전광판_경남지역본부-" xfId="16"/>
    <cellStyle name="$_0011부산종합경기장전광판_경북지역본부-" xfId="17"/>
    <cellStyle name="$_0011부산종합경기장전광판_수입원가계산서(앤화)" xfId="1206"/>
    <cellStyle name="$_0011부산종합경기장전광판_신·재생에너지홍보관 전시물제작(전시조합)" xfId="1207"/>
    <cellStyle name="$_0011부산종합경기장전광판_신한은행" xfId="1208"/>
    <cellStyle name="$_0011부산종합경기장전광판_중부지역본부-" xfId="18"/>
    <cellStyle name="$_0011부산종합경기장전광판_축중기제조" xfId="1209"/>
    <cellStyle name="$_0011부산종합경기장전광판_충청지역본부-" xfId="19"/>
    <cellStyle name="$_0011부산종합경기장전광판_통행료면탈방지시스템(최종)" xfId="20"/>
    <cellStyle name="$_0011부산종합경기장전광판_호남지역본부-" xfId="21"/>
    <cellStyle name="$_0012문화유적지표석제작설치" xfId="23"/>
    <cellStyle name="$_0102국제조명신공항분수조명" xfId="24"/>
    <cellStyle name="$_0102국제조명신공항분수조명_1)농경문화관 전시" xfId="1211"/>
    <cellStyle name="$_0102국제조명신공항분수조명_1. 경북염색조합" xfId="1212"/>
    <cellStyle name="$_0102국제조명신공항분수조명_1. 경북염색조합123" xfId="1213"/>
    <cellStyle name="$_0102국제조명신공항분수조명_1. 노면결빙감지설비(화흥-매립식-A-최종)" xfId="1214"/>
    <cellStyle name="$_0102국제조명신공항분수조명_1. 전시물" xfId="1215"/>
    <cellStyle name="$_0102국제조명신공항분수조명_10-1. 의장(영상관)" xfId="1216"/>
    <cellStyle name="$_0102국제조명신공항분수조명_D.보라산업" xfId="1221"/>
    <cellStyle name="$_0102국제조명신공항분수조명_강원지역본부(2006년_060109)" xfId="25"/>
    <cellStyle name="$_0102국제조명신공항분수조명_경남지역본부-" xfId="26"/>
    <cellStyle name="$_0102국제조명신공항분수조명_경북지역본부-" xfId="27"/>
    <cellStyle name="$_0102국제조명신공항분수조명_수입원가계산서(앤화)" xfId="1217"/>
    <cellStyle name="$_0102국제조명신공항분수조명_신·재생에너지홍보관 전시물제작(전시조합)" xfId="1218"/>
    <cellStyle name="$_0102국제조명신공항분수조명_신한은행" xfId="1219"/>
    <cellStyle name="$_0102국제조명신공항분수조명_중부지역본부-" xfId="28"/>
    <cellStyle name="$_0102국제조명신공항분수조명_축중기제조" xfId="1220"/>
    <cellStyle name="$_0102국제조명신공항분수조명_충청지역본부-" xfId="29"/>
    <cellStyle name="$_0102국제조명신공항분수조명_통행료면탈방지시스템(최종)" xfId="30"/>
    <cellStyle name="$_0102국제조명신공항분수조명_호남지역본부-" xfId="31"/>
    <cellStyle name="$_0103회전식현수막게시대제작설치" xfId="32"/>
    <cellStyle name="$_0104포항시침출수처리시스템" xfId="33"/>
    <cellStyle name="$_0105담배자판기개조원가" xfId="34"/>
    <cellStyle name="$_0105담배자판기개조원가_1)농경문화관 전시" xfId="1222"/>
    <cellStyle name="$_0105담배자판기개조원가_1. 경북염색조합" xfId="1223"/>
    <cellStyle name="$_0105담배자판기개조원가_1. 경북염색조합123" xfId="1224"/>
    <cellStyle name="$_0105담배자판기개조원가_1. 노면결빙감지설비(화흥-매립식-A-최종)" xfId="1225"/>
    <cellStyle name="$_0105담배자판기개조원가_1. 전시물" xfId="1226"/>
    <cellStyle name="$_0105담배자판기개조원가_10-1. 의장(영상관)" xfId="1227"/>
    <cellStyle name="$_0105담배자판기개조원가_D.보라산업" xfId="1232"/>
    <cellStyle name="$_0105담배자판기개조원가_강원지역본부(2006년_060109)" xfId="35"/>
    <cellStyle name="$_0105담배자판기개조원가_경남지역본부-" xfId="36"/>
    <cellStyle name="$_0105담배자판기개조원가_경북지역본부-" xfId="37"/>
    <cellStyle name="$_0105담배자판기개조원가_수입원가계산서(앤화)" xfId="1228"/>
    <cellStyle name="$_0105담배자판기개조원가_신·재생에너지홍보관 전시물제작(전시조합)" xfId="1229"/>
    <cellStyle name="$_0105담배자판기개조원가_신한은행" xfId="1230"/>
    <cellStyle name="$_0105담배자판기개조원가_중부지역본부-" xfId="38"/>
    <cellStyle name="$_0105담배자판기개조원가_축중기제조" xfId="1231"/>
    <cellStyle name="$_0105담배자판기개조원가_충청지역본부-" xfId="39"/>
    <cellStyle name="$_0105담배자판기개조원가_통행료면탈방지시스템(최종)" xfId="40"/>
    <cellStyle name="$_0105담배자판기개조원가_호남지역본부-" xfId="41"/>
    <cellStyle name="$_0106LG인버터냉난방기제작-1" xfId="42"/>
    <cellStyle name="$_0106LG인버터냉난방기제작-1_1)농경문화관 전시" xfId="1233"/>
    <cellStyle name="$_0106LG인버터냉난방기제작-1_1. 경북염색조합" xfId="1234"/>
    <cellStyle name="$_0106LG인버터냉난방기제작-1_1. 경북염색조합123" xfId="1235"/>
    <cellStyle name="$_0106LG인버터냉난방기제작-1_1. 노면결빙감지설비(화흥-매립식-A-최종)" xfId="1236"/>
    <cellStyle name="$_0106LG인버터냉난방기제작-1_1. 전시물" xfId="1237"/>
    <cellStyle name="$_0106LG인버터냉난방기제작-1_10-1. 의장(영상관)" xfId="1238"/>
    <cellStyle name="$_0106LG인버터냉난방기제작-1_D.보라산업" xfId="1243"/>
    <cellStyle name="$_0106LG인버터냉난방기제작-1_강원지역본부(2006년_060109)" xfId="43"/>
    <cellStyle name="$_0106LG인버터냉난방기제작-1_경남지역본부-" xfId="44"/>
    <cellStyle name="$_0106LG인버터냉난방기제작-1_경북지역본부-" xfId="45"/>
    <cellStyle name="$_0106LG인버터냉난방기제작-1_수입원가계산서(앤화)" xfId="1239"/>
    <cellStyle name="$_0106LG인버터냉난방기제작-1_신·재생에너지홍보관 전시물제작(전시조합)" xfId="1240"/>
    <cellStyle name="$_0106LG인버터냉난방기제작-1_신한은행" xfId="1241"/>
    <cellStyle name="$_0106LG인버터냉난방기제작-1_중부지역본부-" xfId="46"/>
    <cellStyle name="$_0106LG인버터냉난방기제작-1_축중기제조" xfId="1242"/>
    <cellStyle name="$_0106LG인버터냉난방기제작-1_충청지역본부-" xfId="47"/>
    <cellStyle name="$_0106LG인버터냉난방기제작-1_통행료면탈방지시스템(최종)" xfId="48"/>
    <cellStyle name="$_0106LG인버터냉난방기제작-1_호남지역본부-" xfId="49"/>
    <cellStyle name="$_0107광전송장비구매설치" xfId="50"/>
    <cellStyle name="$_0107도공IBS설비SW부문(참조)" xfId="51"/>
    <cellStyle name="$_0107문화재복원용목재-8월6일" xfId="52"/>
    <cellStyle name="$_0107문화재복원용목재-8월6일_1)농경문화관 전시" xfId="1244"/>
    <cellStyle name="$_0107문화재복원용목재-8월6일_1. 경북염색조합" xfId="1245"/>
    <cellStyle name="$_0107문화재복원용목재-8월6일_1. 경북염색조합123" xfId="1246"/>
    <cellStyle name="$_0107문화재복원용목재-8월6일_1. 노면결빙감지설비(화흥-매립식-A-최종)" xfId="1247"/>
    <cellStyle name="$_0107문화재복원용목재-8월6일_1. 전시물" xfId="1248"/>
    <cellStyle name="$_0107문화재복원용목재-8월6일_10-1. 의장(영상관)" xfId="1249"/>
    <cellStyle name="$_0107문화재복원용목재-8월6일_D.보라산업" xfId="1254"/>
    <cellStyle name="$_0107문화재복원용목재-8월6일_강원지역본부(2006년_060109)" xfId="53"/>
    <cellStyle name="$_0107문화재복원용목재-8월6일_경남지역본부-" xfId="54"/>
    <cellStyle name="$_0107문화재복원용목재-8월6일_경북지역본부-" xfId="55"/>
    <cellStyle name="$_0107문화재복원용목재-8월6일_수입원가계산서(앤화)" xfId="1250"/>
    <cellStyle name="$_0107문화재복원용목재-8월6일_신·재생에너지홍보관 전시물제작(전시조합)" xfId="1251"/>
    <cellStyle name="$_0107문화재복원용목재-8월6일_신한은행" xfId="1252"/>
    <cellStyle name="$_0107문화재복원용목재-8월6일_중부지역본부-" xfId="56"/>
    <cellStyle name="$_0107문화재복원용목재-8월6일_축중기제조" xfId="1253"/>
    <cellStyle name="$_0107문화재복원용목재-8월6일_충청지역본부-" xfId="57"/>
    <cellStyle name="$_0107문화재복원용목재-8월6일_통행료면탈방지시스템(최종)" xfId="58"/>
    <cellStyle name="$_0107문화재복원용목재-8월6일_호남지역본부-" xfId="59"/>
    <cellStyle name="$_0107포천영중수배전반(제조,설치)" xfId="60"/>
    <cellStyle name="$_0108농기반미곡건조기제작설치" xfId="61"/>
    <cellStyle name="$_0108담배인삼공사영업춘추복" xfId="62"/>
    <cellStyle name="$_0108한국전기교통-LED교통신호등((원본))" xfId="63"/>
    <cellStyle name="$_0108한국전기교통-LED교통신호등((원본))_1)농경문화관 전시" xfId="1255"/>
    <cellStyle name="$_0108한국전기교통-LED교통신호등((원본))_1. 경북염색조합" xfId="1256"/>
    <cellStyle name="$_0108한국전기교통-LED교통신호등((원본))_1. 경북염색조합123" xfId="1257"/>
    <cellStyle name="$_0108한국전기교통-LED교통신호등((원본))_1. 노면결빙감지설비(화흥-매립식-A-최종)" xfId="1258"/>
    <cellStyle name="$_0108한국전기교통-LED교통신호등((원본))_1. 전시물" xfId="1259"/>
    <cellStyle name="$_0108한국전기교통-LED교통신호등((원본))_10-1. 의장(영상관)" xfId="1260"/>
    <cellStyle name="$_0108한국전기교통-LED교통신호등((원본))_D.보라산업" xfId="1265"/>
    <cellStyle name="$_0108한국전기교통-LED교통신호등((원본))_강원지역본부(2006년_060109)" xfId="64"/>
    <cellStyle name="$_0108한국전기교통-LED교통신호등((원본))_경남지역본부-" xfId="65"/>
    <cellStyle name="$_0108한국전기교통-LED교통신호등((원본))_경북지역본부-" xfId="66"/>
    <cellStyle name="$_0108한국전기교통-LED교통신호등((원본))_수입원가계산서(앤화)" xfId="1261"/>
    <cellStyle name="$_0108한국전기교통-LED교통신호등((원본))_신·재생에너지홍보관 전시물제작(전시조합)" xfId="1262"/>
    <cellStyle name="$_0108한국전기교통-LED교통신호등((원본))_신한은행" xfId="1263"/>
    <cellStyle name="$_0108한국전기교통-LED교통신호등((원본))_중부지역본부-" xfId="67"/>
    <cellStyle name="$_0108한국전기교통-LED교통신호등((원본))_축중기제조" xfId="1264"/>
    <cellStyle name="$_0108한국전기교통-LED교통신호등((원본))_충청지역본부-" xfId="68"/>
    <cellStyle name="$_0108한국전기교통-LED교통신호등((원본))_통행료면탈방지시스템(최종)" xfId="69"/>
    <cellStyle name="$_0108한국전기교통-LED교통신호등((원본))_호남지역본부-" xfId="70"/>
    <cellStyle name="$_0111해양수산부등명기제작" xfId="71"/>
    <cellStyle name="$_0111핸디소프트-전자표준문서시스템" xfId="72"/>
    <cellStyle name="$_0112금감원사무자동화시스템" xfId="73"/>
    <cellStyle name="$_0112수도권매립지SW원가" xfId="74"/>
    <cellStyle name="$_0112중고원-HRD종합정보망구축(完)" xfId="75"/>
    <cellStyle name="$_0201종합예술회관의자제작설치" xfId="76"/>
    <cellStyle name="$_0201종합예술회관의자제작설치-1" xfId="77"/>
    <cellStyle name="$_0202마사회근무복" xfId="78"/>
    <cellStyle name="$_0202마사회근무복_1)농경문화관 전시" xfId="1266"/>
    <cellStyle name="$_0202마사회근무복_1. 경북염색조합" xfId="1267"/>
    <cellStyle name="$_0202마사회근무복_1. 경북염색조합123" xfId="1268"/>
    <cellStyle name="$_0202마사회근무복_1. 노면결빙감지설비(화흥-매립식-A-최종)" xfId="1269"/>
    <cellStyle name="$_0202마사회근무복_1. 전시물" xfId="1270"/>
    <cellStyle name="$_0202마사회근무복_10-1. 의장(영상관)" xfId="1271"/>
    <cellStyle name="$_0202마사회근무복_D.보라산업" xfId="1276"/>
    <cellStyle name="$_0202마사회근무복_강원지역본부(2006년_060109)" xfId="79"/>
    <cellStyle name="$_0202마사회근무복_경남지역본부-" xfId="80"/>
    <cellStyle name="$_0202마사회근무복_경북지역본부-" xfId="81"/>
    <cellStyle name="$_0202마사회근무복_수입원가계산서(앤화)" xfId="1272"/>
    <cellStyle name="$_0202마사회근무복_신·재생에너지홍보관 전시물제작(전시조합)" xfId="1273"/>
    <cellStyle name="$_0202마사회근무복_신한은행" xfId="1274"/>
    <cellStyle name="$_0202마사회근무복_중부지역본부-" xfId="82"/>
    <cellStyle name="$_0202마사회근무복_축중기제조" xfId="1275"/>
    <cellStyle name="$_0202마사회근무복_충청지역본부-" xfId="83"/>
    <cellStyle name="$_0202마사회근무복_통행료면탈방지시스템(최종)" xfId="84"/>
    <cellStyle name="$_0202마사회근무복_호남지역본부-" xfId="85"/>
    <cellStyle name="$_0202부경교재-승강칠판" xfId="86"/>
    <cellStyle name="$_0202부경교재-승강칠판_1)농경문화관 전시" xfId="1277"/>
    <cellStyle name="$_0202부경교재-승강칠판_1. 경북염색조합" xfId="1278"/>
    <cellStyle name="$_0202부경교재-승강칠판_1. 경북염색조합123" xfId="1279"/>
    <cellStyle name="$_0202부경교재-승강칠판_1. 노면결빙감지설비(화흥-매립식-A-최종)" xfId="1280"/>
    <cellStyle name="$_0202부경교재-승강칠판_1. 전시물" xfId="1281"/>
    <cellStyle name="$_0202부경교재-승강칠판_10-1. 의장(영상관)" xfId="1282"/>
    <cellStyle name="$_0202부경교재-승강칠판_D.보라산업" xfId="1287"/>
    <cellStyle name="$_0202부경교재-승강칠판_강원지역본부(2006년_060109)" xfId="87"/>
    <cellStyle name="$_0202부경교재-승강칠판_경남지역본부-" xfId="88"/>
    <cellStyle name="$_0202부경교재-승강칠판_경북지역본부-" xfId="89"/>
    <cellStyle name="$_0202부경교재-승강칠판_수입원가계산서(앤화)" xfId="1283"/>
    <cellStyle name="$_0202부경교재-승강칠판_신·재생에너지홍보관 전시물제작(전시조합)" xfId="1284"/>
    <cellStyle name="$_0202부경교재-승강칠판_신한은행" xfId="1285"/>
    <cellStyle name="$_0202부경교재-승강칠판_중부지역본부-" xfId="90"/>
    <cellStyle name="$_0202부경교재-승강칠판_축중기제조" xfId="1286"/>
    <cellStyle name="$_0202부경교재-승강칠판_충청지역본부-" xfId="91"/>
    <cellStyle name="$_0202부경교재-승강칠판_통행료면탈방지시스템(최종)" xfId="92"/>
    <cellStyle name="$_0202부경교재-승강칠판_호남지역본부-" xfId="93"/>
    <cellStyle name="$_0204한국석묘납골함-1규격" xfId="94"/>
    <cellStyle name="$_0205TTMS-긴급전화기&amp;전체총괄" xfId="95"/>
    <cellStyle name="$_0206금감원금융정보교환망재구축" xfId="96"/>
    <cellStyle name="$_0206정통부수납장표기기제작설치" xfId="97"/>
    <cellStyle name="$_0207담배인삼공사-담요" xfId="98"/>
    <cellStyle name="$_0208레비텍-다층여과기설계변경" xfId="99"/>
    <cellStyle name="$_0209이산화염소발생기-설치(50K)" xfId="100"/>
    <cellStyle name="$_0210현대정보기술-TD이중계" xfId="101"/>
    <cellStyle name="$_0211조달청-#1대북지원사업정산(1월7일)" xfId="102"/>
    <cellStyle name="$_0212금감원-법규정보시스템(完)" xfId="103"/>
    <cellStyle name="$_0301교통방송-CCTV유지보수" xfId="104"/>
    <cellStyle name="$_0302인천경찰청-무인단속기위탁관리" xfId="105"/>
    <cellStyle name="$_0302조달청-대북지원2차(안성연)" xfId="106"/>
    <cellStyle name="$_0302조달청-대북지원2차(최수현)" xfId="107"/>
    <cellStyle name="$_0302표준문서-쌍용정보통신(신)" xfId="108"/>
    <cellStyle name="$_0304소프트파워-정부표준전자문서시스템" xfId="109"/>
    <cellStyle name="$_0304소프트파워-정부표준전자문서시스템(完)" xfId="110"/>
    <cellStyle name="$_0304철도청-주변환장치-1" xfId="111"/>
    <cellStyle name="$_0305금감원-금융통계정보시스템구축(完)" xfId="112"/>
    <cellStyle name="$_0305제낭조합-면범포지" xfId="113"/>
    <cellStyle name="$_0306제낭공업협동조합-면범포지원단(경비까지)" xfId="114"/>
    <cellStyle name="$_0307경찰청-무인교통단속표준SW개발용역(完)" xfId="115"/>
    <cellStyle name="$_0308조달청-#8대북지원사업정산" xfId="116"/>
    <cellStyle name="$_0309두합크린텍-설치원가" xfId="117"/>
    <cellStyle name="$_0309조달청-#9대북지원사업정산" xfId="118"/>
    <cellStyle name="$_0310여주상수도-탈수기(유천ENG)" xfId="119"/>
    <cellStyle name="$_0311대기해양작업시간" xfId="120"/>
    <cellStyle name="$_0311대기해양중형등명기" xfId="121"/>
    <cellStyle name="$_0312국민체육진흥공단-전기부문" xfId="122"/>
    <cellStyle name="$_0312대기해양-중형등명기제작설치" xfId="123"/>
    <cellStyle name="$_0312라이준-칼라아스콘4규격" xfId="124"/>
    <cellStyle name="$_0401집진기프로그램SW개발비산정" xfId="125"/>
    <cellStyle name="$_1)농경문화관 전시" xfId="1288"/>
    <cellStyle name="$_1. 경북염색조합" xfId="1289"/>
    <cellStyle name="$_1. 경북염색조합123" xfId="1290"/>
    <cellStyle name="$_1. 노면결빙감지설비(화흥-매립식-A-최종)" xfId="1291"/>
    <cellStyle name="$_1. 전시물" xfId="1292"/>
    <cellStyle name="$_10-1. 의장(영상관)" xfId="1293"/>
    <cellStyle name="$_13. 관리동" xfId="126"/>
    <cellStyle name="$_2001-06조달청신성-한냉지형" xfId="127"/>
    <cellStyle name="$_2002-03경찰대학-졸업식" xfId="128"/>
    <cellStyle name="$_2002-03경찰청-경찰표지장" xfId="129"/>
    <cellStyle name="$_2002-03반디-가로등(열주형)" xfId="130"/>
    <cellStyle name="$_2002-03신화전자-감지기" xfId="131"/>
    <cellStyle name="$_2002-04강원랜드-슬러트머신" xfId="132"/>
    <cellStyle name="$_2002-04메가컴-외주무대" xfId="133"/>
    <cellStyle name="$_2002-04엘지애드-무대" xfId="134"/>
    <cellStyle name="$_2002-05강원랜드-슬러트머신(넥스터)" xfId="135"/>
    <cellStyle name="$_2002-05경기경찰청-냉온수기공사" xfId="136"/>
    <cellStyle name="$_2002-05대통령비서실-카페트" xfId="137"/>
    <cellStyle name="$_2002결과표" xfId="138"/>
    <cellStyle name="$_2002결과표_1)농경문화관 전시" xfId="1294"/>
    <cellStyle name="$_2002결과표_1. 경북염색조합" xfId="1295"/>
    <cellStyle name="$_2002결과표_1. 경북염색조합123" xfId="1296"/>
    <cellStyle name="$_2002결과표_1. 노면결빙감지설비(화흥-매립식-A-최종)" xfId="1297"/>
    <cellStyle name="$_2002결과표_1. 전시물" xfId="1298"/>
    <cellStyle name="$_2002결과표_10-1. 의장(영상관)" xfId="1299"/>
    <cellStyle name="$_2002결과표_D.보라산업" xfId="1304"/>
    <cellStyle name="$_2002결과표_강원지역본부(2006년_060109)" xfId="139"/>
    <cellStyle name="$_2002결과표_경남지역본부-" xfId="140"/>
    <cellStyle name="$_2002결과표_경북지역본부-" xfId="141"/>
    <cellStyle name="$_2002결과표_수입원가계산서(앤화)" xfId="1300"/>
    <cellStyle name="$_2002결과표_신·재생에너지홍보관 전시물제작(전시조합)" xfId="1301"/>
    <cellStyle name="$_2002결과표_신한은행" xfId="1302"/>
    <cellStyle name="$_2002결과표_중부지역본부-" xfId="142"/>
    <cellStyle name="$_2002결과표_축중기제조" xfId="1303"/>
    <cellStyle name="$_2002결과표_충청지역본부-" xfId="143"/>
    <cellStyle name="$_2002결과표_통행료면탈방지시스템(최종)" xfId="144"/>
    <cellStyle name="$_2002결과표_호남지역본부-" xfId="145"/>
    <cellStyle name="$_2002결과표1" xfId="146"/>
    <cellStyle name="$_2003-01정일사-표창5종" xfId="147"/>
    <cellStyle name="$_2004년완성공사원가경비율(변경최종))" xfId="1305"/>
    <cellStyle name="$_2004년완성공사원가경비율(조달청미적용)1" xfId="1306"/>
    <cellStyle name="$_5월부산마사회발주기제작1" xfId="1307"/>
    <cellStyle name="$_D.보라산업" xfId="1350"/>
    <cellStyle name="$_dbAøEi" xfId="1351"/>
    <cellStyle name="$_db진흥" xfId="214"/>
    <cellStyle name="$_Pilot플랜트-계변경" xfId="215"/>
    <cellStyle name="$_Pilot플랜트이전설치-변경최종" xfId="216"/>
    <cellStyle name="$_SE40" xfId="217"/>
    <cellStyle name="$_SW(케이비)" xfId="218"/>
    <cellStyle name="$_간지,목차,페이지,표지" xfId="148"/>
    <cellStyle name="$_강원지역본부(2006년_060109)" xfId="149"/>
    <cellStyle name="$_견적2" xfId="150"/>
    <cellStyle name="$_경남지역본부-" xfId="151"/>
    <cellStyle name="$_경북지역본부-" xfId="152"/>
    <cellStyle name="$_경찰청-근무,기동복" xfId="153"/>
    <cellStyle name="$_계약내역서0713" xfId="1308"/>
    <cellStyle name="$_공사일반관리비양식" xfId="154"/>
    <cellStyle name="$_관리동sw" xfId="155"/>
    <cellStyle name="$_기아" xfId="156"/>
    <cellStyle name="$_기초공사" xfId="157"/>
    <cellStyle name="$_네인텍정보기술-회로카드(수현)" xfId="158"/>
    <cellStyle name="$_대기해양노무비" xfId="159"/>
    <cellStyle name="$_대북자재8월분" xfId="160"/>
    <cellStyle name="$_대북자재8월분-1" xfId="161"/>
    <cellStyle name="$_동산용사촌수현(원본)" xfId="162"/>
    <cellStyle name="$_목차" xfId="163"/>
    <cellStyle name="$_백제군사전시1" xfId="164"/>
    <cellStyle name="$_수입원가계산서(앤화)" xfId="1309"/>
    <cellStyle name="$_수초제거기(대양기계)" xfId="165"/>
    <cellStyle name="$_수초제거기(대양기계)_1)농경문화관 전시" xfId="1310"/>
    <cellStyle name="$_수초제거기(대양기계)_1. 경북염색조합" xfId="1311"/>
    <cellStyle name="$_수초제거기(대양기계)_1. 경북염색조합123" xfId="1312"/>
    <cellStyle name="$_수초제거기(대양기계)_1. 노면결빙감지설비(화흥-매립식-A-최종)" xfId="1313"/>
    <cellStyle name="$_수초제거기(대양기계)_1. 전시물" xfId="1314"/>
    <cellStyle name="$_수초제거기(대양기계)_10-1. 의장(영상관)" xfId="1315"/>
    <cellStyle name="$_수초제거기(대양기계)_D.보라산업" xfId="1320"/>
    <cellStyle name="$_수초제거기(대양기계)_강원지역본부(2006년_060109)" xfId="166"/>
    <cellStyle name="$_수초제거기(대양기계)_경남지역본부-" xfId="167"/>
    <cellStyle name="$_수초제거기(대양기계)_경북지역본부-" xfId="168"/>
    <cellStyle name="$_수초제거기(대양기계)_수입원가계산서(앤화)" xfId="1316"/>
    <cellStyle name="$_수초제거기(대양기계)_신·재생에너지홍보관 전시물제작(전시조합)" xfId="1317"/>
    <cellStyle name="$_수초제거기(대양기계)_신한은행" xfId="1318"/>
    <cellStyle name="$_수초제거기(대양기계)_중부지역본부-" xfId="169"/>
    <cellStyle name="$_수초제거기(대양기계)_축중기제조" xfId="1319"/>
    <cellStyle name="$_수초제거기(대양기계)_충청지역본부-" xfId="170"/>
    <cellStyle name="$_수초제거기(대양기계)_통행료면탈방지시스템(최종)" xfId="171"/>
    <cellStyle name="$_수초제거기(대양기계)_호남지역본부-" xfId="172"/>
    <cellStyle name="$_시설용역" xfId="173"/>
    <cellStyle name="$_신·재생에너지홍보관 전시물제작(전시조합)" xfId="1321"/>
    <cellStyle name="$_신한은행" xfId="1322"/>
    <cellStyle name="$_암전정밀실체현미경(수현)" xfId="174"/>
    <cellStyle name="$_오리엔탈" xfId="175"/>
    <cellStyle name="$_원본 - 한국전기교통-개선형신호등 4종" xfId="176"/>
    <cellStyle name="$_원본 - 한국전기교통-개선형신호등 4종_1)농경문화관 전시" xfId="1323"/>
    <cellStyle name="$_원본 - 한국전기교통-개선형신호등 4종_1. 경북염색조합" xfId="1324"/>
    <cellStyle name="$_원본 - 한국전기교통-개선형신호등 4종_1. 경북염색조합123" xfId="1325"/>
    <cellStyle name="$_원본 - 한국전기교통-개선형신호등 4종_1. 노면결빙감지설비(화흥-매립식-A-최종)" xfId="1326"/>
    <cellStyle name="$_원본 - 한국전기교통-개선형신호등 4종_1. 전시물" xfId="1327"/>
    <cellStyle name="$_원본 - 한국전기교통-개선형신호등 4종_10-1. 의장(영상관)" xfId="1328"/>
    <cellStyle name="$_원본 - 한국전기교통-개선형신호등 4종_D.보라산업" xfId="1333"/>
    <cellStyle name="$_원본 - 한국전기교통-개선형신호등 4종_강원지역본부(2006년_060109)" xfId="177"/>
    <cellStyle name="$_원본 - 한국전기교통-개선형신호등 4종_경남지역본부-" xfId="178"/>
    <cellStyle name="$_원본 - 한국전기교통-개선형신호등 4종_경북지역본부-" xfId="179"/>
    <cellStyle name="$_원본 - 한국전기교통-개선형신호등 4종_수입원가계산서(앤화)" xfId="1329"/>
    <cellStyle name="$_원본 - 한국전기교통-개선형신호등 4종_신·재생에너지홍보관 전시물제작(전시조합)" xfId="1330"/>
    <cellStyle name="$_원본 - 한국전기교통-개선형신호등 4종_신한은행" xfId="1331"/>
    <cellStyle name="$_원본 - 한국전기교통-개선형신호등 4종_중부지역본부-" xfId="180"/>
    <cellStyle name="$_원본 - 한국전기교통-개선형신호등 4종_축중기제조" xfId="1332"/>
    <cellStyle name="$_원본 - 한국전기교통-개선형신호등 4종_충청지역본부-" xfId="181"/>
    <cellStyle name="$_원본 - 한국전기교통-개선형신호등 4종_통행료면탈방지시스템(최종)" xfId="182"/>
    <cellStyle name="$_원본 - 한국전기교통-개선형신호등 4종_호남지역본부-" xfId="183"/>
    <cellStyle name="$_재료비" xfId="1334"/>
    <cellStyle name="$_제경비율모음" xfId="184"/>
    <cellStyle name="$_제조원가" xfId="185"/>
    <cellStyle name="$_조달청-B판사천강교제작(최종본)" xfId="194"/>
    <cellStyle name="$_조달청-대북지원3차(최수현)" xfId="186"/>
    <cellStyle name="$_조달청-대북지원4차(최수현)" xfId="187"/>
    <cellStyle name="$_조달청-대북지원5차(최수현)" xfId="188"/>
    <cellStyle name="$_조달청-대북지원6차(번호)" xfId="189"/>
    <cellStyle name="$_조달청-대북지원6차(최수현)" xfId="190"/>
    <cellStyle name="$_조달청-대북지원7차(최수현)" xfId="191"/>
    <cellStyle name="$_조달청-대북지원8차(최수현)" xfId="192"/>
    <cellStyle name="$_조달청-대북지원9차(최수현)" xfId="193"/>
    <cellStyle name="$_중부지역본부-" xfId="195"/>
    <cellStyle name="$_중앙선관위(투표,개표)" xfId="196"/>
    <cellStyle name="$_중앙선관위(투표,개표)-사본" xfId="197"/>
    <cellStyle name="$_철공가공조립" xfId="198"/>
    <cellStyle name="$_최종-한국전기교통-개선형신호등 4종(공수조정)" xfId="199"/>
    <cellStyle name="$_최종-한국전기교통-개선형신호등 4종(공수조정)_1)농경문화관 전시" xfId="1335"/>
    <cellStyle name="$_최종-한국전기교통-개선형신호등 4종(공수조정)_1. 경북염색조합" xfId="1336"/>
    <cellStyle name="$_최종-한국전기교통-개선형신호등 4종(공수조정)_1. 경북염색조합123" xfId="1337"/>
    <cellStyle name="$_최종-한국전기교통-개선형신호등 4종(공수조정)_1. 노면결빙감지설비(화흥-매립식-A-최종)" xfId="1338"/>
    <cellStyle name="$_최종-한국전기교통-개선형신호등 4종(공수조정)_1. 전시물" xfId="1339"/>
    <cellStyle name="$_최종-한국전기교통-개선형신호등 4종(공수조정)_10-1. 의장(영상관)" xfId="1340"/>
    <cellStyle name="$_최종-한국전기교통-개선형신호등 4종(공수조정)_D.보라산업" xfId="1345"/>
    <cellStyle name="$_최종-한국전기교통-개선형신호등 4종(공수조정)_강원지역본부(2006년_060109)" xfId="200"/>
    <cellStyle name="$_최종-한국전기교통-개선형신호등 4종(공수조정)_경남지역본부-" xfId="201"/>
    <cellStyle name="$_최종-한국전기교통-개선형신호등 4종(공수조정)_경북지역본부-" xfId="202"/>
    <cellStyle name="$_최종-한국전기교통-개선형신호등 4종(공수조정)_수입원가계산서(앤화)" xfId="1341"/>
    <cellStyle name="$_최종-한국전기교통-개선형신호등 4종(공수조정)_신·재생에너지홍보관 전시물제작(전시조합)" xfId="1342"/>
    <cellStyle name="$_최종-한국전기교통-개선형신호등 4종(공수조정)_신한은행" xfId="1343"/>
    <cellStyle name="$_최종-한국전기교통-개선형신호등 4종(공수조정)_중부지역본부-" xfId="203"/>
    <cellStyle name="$_최종-한국전기교통-개선형신호등 4종(공수조정)_축중기제조" xfId="1344"/>
    <cellStyle name="$_최종-한국전기교통-개선형신호등 4종(공수조정)_충청지역본부-" xfId="204"/>
    <cellStyle name="$_최종-한국전기교통-개선형신호등 4종(공수조정)_통행료면탈방지시스템(최종)" xfId="205"/>
    <cellStyle name="$_최종-한국전기교통-개선형신호등 4종(공수조정)_호남지역본부-" xfId="206"/>
    <cellStyle name="$_축중기제조" xfId="1346"/>
    <cellStyle name="$_충청지역본부-" xfId="207"/>
    <cellStyle name="$_코솔라-제조원가" xfId="208"/>
    <cellStyle name="$_테마공사새로03" xfId="1347"/>
    <cellStyle name="$_토지공사-간접비" xfId="209"/>
    <cellStyle name="$_통행료면탈방지시스템(최종)" xfId="210"/>
    <cellStyle name="$_평창증설매립장-설치" xfId="1348"/>
    <cellStyle name="$_한국가스공사필터제조부문" xfId="1349"/>
    <cellStyle name="$_한국도로공사" xfId="211"/>
    <cellStyle name="$_한전내역서-최종" xfId="212"/>
    <cellStyle name="$_호남지역본부-" xfId="213"/>
    <cellStyle name="(##.00)" xfId="1352"/>
    <cellStyle name="(△콤마)" xfId="1353"/>
    <cellStyle name="(백분율)" xfId="1354"/>
    <cellStyle name="(콤마)" xfId="1355"/>
    <cellStyle name="(표준)" xfId="1356"/>
    <cellStyle name="??_x000c_둄_x001b__x000d_|?_x0001_?_x0003__x0014__x0007__x0001__x0001_" xfId="1357"/>
    <cellStyle name="??_x000c_둄_x001b__x000d_|?_x0001_?_x0003__x0014__x0007__x0001__x0001_ 2" xfId="1358"/>
    <cellStyle name="??_x000c_둄_x001b__x000d_|?_x0001_?_x0003__x0014__x0007__x0001__x0001_ 3" xfId="1359"/>
    <cellStyle name="??_x000c_靖?崧U_x0001_A_x0014_?_x0007__x0001__x0001_" xfId="1360"/>
    <cellStyle name="??&amp;5_x0007_?._x0007_9_x0008_??_x0007__x0001__x0001_" xfId="1361"/>
    <cellStyle name="??&amp;6_x0007_?/_x0007_9_x0008_??_x0007__x0001__x0001_" xfId="1362"/>
    <cellStyle name="??&amp;O?&amp;H?_x0008__x000f__x0007_?_x0007__x0001__x0001_" xfId="220"/>
    <cellStyle name="??&amp;O?&amp;H?_x0008_??_x0007__x0001__x0001_" xfId="221"/>
    <cellStyle name="??&amp;멅?둃9_x0008_??_x0007__x0001__x0001_" xfId="1363"/>
    <cellStyle name="??&amp;쏗?뷐9_x0008__x0011__x0007_?_x0007__x0001__x0001_" xfId="219"/>
    <cellStyle name="???­ [0]_¸ð??¸·" xfId="222"/>
    <cellStyle name="?_x001d_??%U©÷u&amp;H©÷9_x0008_? s_x000a__x0007__x0001__x0001_" xfId="1364"/>
    <cellStyle name="???? [0.00]_PRODUCT DETAIL Q1" xfId="1365"/>
    <cellStyle name="????_PRODUCT DETAIL Q1" xfId="1366"/>
    <cellStyle name="???[0]_?? DI" xfId="1367"/>
    <cellStyle name="???_?? DI" xfId="1368"/>
    <cellStyle name="???­_¸ð??¸·" xfId="223"/>
    <cellStyle name="???Ø_¸ð??¸·" xfId="224"/>
    <cellStyle name="??[0]_MATL COST ANALYSIS" xfId="1369"/>
    <cellStyle name="??_(????)??????" xfId="1370"/>
    <cellStyle name="?¡±¢¥?_?¨ù??¢´¢¥_¢¬???¢â? " xfId="1371"/>
    <cellStyle name="?ðÇ%U?&amp;H?_x0008_?s_x000a__x0007__x0001__x0001_" xfId="1372"/>
    <cellStyle name="?Þ¸¶ [0]_¸ð??¸·" xfId="226"/>
    <cellStyle name="?Þ¸¶_¸ð??¸·" xfId="227"/>
    <cellStyle name="?W?_laroux" xfId="1373"/>
    <cellStyle name="?曹%U?&amp;H?_x0008_?s_x000a__x0007__x0001__x0001_" xfId="225"/>
    <cellStyle name="@_laroux" xfId="1374"/>
    <cellStyle name="@_laroux_제트베인" xfId="228"/>
    <cellStyle name="@_laroux_제트베인_1" xfId="229"/>
    <cellStyle name="@_laroux_제트베인_1_일반내역서2" xfId="1375"/>
    <cellStyle name="@_laroux_제트베인_1_일반내역서2_1.전시시설공사" xfId="1376"/>
    <cellStyle name="@_laroux_제트베인_1_일반내역서2_8.전기-아리랑" xfId="1377"/>
    <cellStyle name="@_laroux_제트베인_1_일반내역서2_아리랑마을 1.전시시설공사" xfId="1378"/>
    <cellStyle name="@_laroux_제트베인_1_일반내역서2_일반내역서20060101" xfId="1379"/>
    <cellStyle name="@_laroux_제트베인_1_일반내역서20051201" xfId="1380"/>
    <cellStyle name="@_laroux_제트베인_1_일반내역서20051201_1.전시시설공사" xfId="1381"/>
    <cellStyle name="@_laroux_제트베인_1_일반내역서20051201_8.전기-아리랑" xfId="1382"/>
    <cellStyle name="@_laroux_제트베인_1_일반내역서20051201_아리랑마을 1.전시시설공사" xfId="1383"/>
    <cellStyle name="@_laroux_제트베인_1_일반내역서20051201_일반내역서20060101" xfId="1384"/>
    <cellStyle name="_(20041229)" xfId="230"/>
    <cellStyle name="_(2의장)" xfId="1385"/>
    <cellStyle name="_(수정)한강물환경생태 산출서" xfId="231"/>
    <cellStyle name="_(의장)" xfId="1386"/>
    <cellStyle name="_(주)성우정기" xfId="1387"/>
    <cellStyle name="_★수원율전_실행예산서 및 견적대비-부대토목-2안" xfId="1388"/>
    <cellStyle name="_0.VMS내역서-A,B사" xfId="232"/>
    <cellStyle name="_01)전시물" xfId="1389"/>
    <cellStyle name="_01.시설(의왕)0129" xfId="233"/>
    <cellStyle name="_01.전시시설(곡성심청)" xfId="234"/>
    <cellStyle name="_01.전시시설물(남원국악2층)" xfId="235"/>
    <cellStyle name="_0106-06-007 금속 및 수장공사 단가견적- 대림" xfId="1390"/>
    <cellStyle name="_02 원가계산서" xfId="236"/>
    <cellStyle name="_02)사인물" xfId="1391"/>
    <cellStyle name="_02.연출조명(남원국악2층)" xfId="237"/>
    <cellStyle name="_03)모형물" xfId="1392"/>
    <cellStyle name="_03.실물모형연출(곡성심청)" xfId="238"/>
    <cellStyle name="_04 일위대가표" xfId="239"/>
    <cellStyle name="_041101-4 관리 내역(홀+계단)" xfId="1393"/>
    <cellStyle name="_041220-경기대학교박물관" xfId="1394"/>
    <cellStyle name="_05 단가산출조서" xfId="240"/>
    <cellStyle name="_05 산출근거(방송)" xfId="241"/>
    <cellStyle name="_050726_gg_hw" xfId="242"/>
    <cellStyle name="_050728 IBM Lounge Renovation Work" xfId="1395"/>
    <cellStyle name="_050805 스파피스-입찰내역서" xfId="1396"/>
    <cellStyle name="_0605뉴월드호텔 객실공사(11.12.14F)" xfId="1397"/>
    <cellStyle name="_06년)하이패스_점검내역" xfId="243"/>
    <cellStyle name="_1(1).자치단체표준인사관련산출내역서(인사기준)_v2.0" xfId="1398"/>
    <cellStyle name="_1)가재전시" xfId="1399"/>
    <cellStyle name="_1)낙동강전시(변)" xfId="1400"/>
    <cellStyle name="_1)대구안전전시" xfId="1401"/>
    <cellStyle name="_1)문경자연생태전시(변환)" xfId="1402"/>
    <cellStyle name="_1)안산전시" xfId="1403"/>
    <cellStyle name="_1)차소리전시" xfId="244"/>
    <cellStyle name="_1. 경기35차로하이패스" xfId="245"/>
    <cellStyle name="_1. 기계환경분야(제조)" xfId="1406"/>
    <cellStyle name="_1. 노면결빙감지설비(화흥-매립식-A-최종)" xfId="1407"/>
    <cellStyle name="_1. 데이터분석 시스템" xfId="1408"/>
    <cellStyle name="_1. 생활폐기물(토목)" xfId="1409"/>
    <cellStyle name="_1. 우주전시(영상관)" xfId="1410"/>
    <cellStyle name="_1. 전시물" xfId="1411"/>
    <cellStyle name="_1. 전시물(최종)" xfId="1413"/>
    <cellStyle name="_1. 총괄(제조+설치)" xfId="246"/>
    <cellStyle name="_1.1 현장설비(VDS)" xfId="1414"/>
    <cellStyle name="_1.2 현장설비(AVI)" xfId="1415"/>
    <cellStyle name="_1.2005 기업은행 명예의 전당(영상)" xfId="1416"/>
    <cellStyle name="_1.3 현장설비(CCTV)" xfId="1417"/>
    <cellStyle name="_1.3 현장설비(VMS)" xfId="1418"/>
    <cellStyle name="_1.국립고궁박물관(4면독립)" xfId="1419"/>
    <cellStyle name="_1.국립고궁박물관(리스피앤씨)-전송" xfId="1420"/>
    <cellStyle name="_1.남가좌동가재조형물(설치-충무)" xfId="1421"/>
    <cellStyle name="_1.남북교류센터(총괄)" xfId="1422"/>
    <cellStyle name="_1.설치(남양주)-디자인수정전송(설계)" xfId="1423"/>
    <cellStyle name="_1.울진군엑스포공원(의장)2" xfId="1424"/>
    <cellStyle name="_1.이에이스(의정부제조)-전시" xfId="247"/>
    <cellStyle name="_1.임업디비" xfId="1425"/>
    <cellStyle name="_1.조명탑 설치" xfId="248"/>
    <cellStyle name="_1.조선테마(전시시설)" xfId="249"/>
    <cellStyle name="_1.토공암판정" xfId="1426"/>
    <cellStyle name="_1_터널교통관리시설구축_공사설계서(달성12터널외2개소)" xfId="250"/>
    <cellStyle name="_1+2.무인발매기(제조+구매)-2" xfId="251"/>
    <cellStyle name="_10)한국만화수장고" xfId="1427"/>
    <cellStyle name="_1-1. 조명탑" xfId="252"/>
    <cellStyle name="_11.통합보안관리서버" xfId="253"/>
    <cellStyle name="_1220-원가조사-전자지불" xfId="254"/>
    <cellStyle name="_13공구기타업체" xfId="1429"/>
    <cellStyle name="_13공구기타업체_김천농업기술센터-이정준0420" xfId="1430"/>
    <cellStyle name="_13공구기타업체_김천전망대조명공사0323" xfId="1431"/>
    <cellStyle name="_13공구기타업체_김천전망대조명공사0323_김천농업기술센터-이정준0420" xfId="1432"/>
    <cellStyle name="_1전시관전시시설SET." xfId="1433"/>
    <cellStyle name="_1-전시시설" xfId="1434"/>
    <cellStyle name="_2(1).자치단체표준인사관련산출내역서(급여기준)_v2.0" xfId="1435"/>
    <cellStyle name="_2)강원도사인" xfId="1436"/>
    <cellStyle name="_2)모형에 포함된 사인부분" xfId="1437"/>
    <cellStyle name="_2)문경사인" xfId="1438"/>
    <cellStyle name="_2)봉황동패총" xfId="1439"/>
    <cellStyle name="_2)설명패널" xfId="1440"/>
    <cellStyle name="_2)안산사인" xfId="1441"/>
    <cellStyle name="_2)연천사인" xfId="1442"/>
    <cellStyle name="_2)한국만화사인" xfId="1443"/>
    <cellStyle name="_2)한의학사인" xfId="1444"/>
    <cellStyle name="_2. 모형제조" xfId="255"/>
    <cellStyle name="_2. 영상분석 시스템" xfId="1445"/>
    <cellStyle name="_2.1 센터(컴퓨터시스템)" xfId="1446"/>
    <cellStyle name="_2.2 센터(네트워크)" xfId="1447"/>
    <cellStyle name="_2.3 센터 (상황판)" xfId="1448"/>
    <cellStyle name="_2.4 센터(매트릭스스위쳐)" xfId="1449"/>
    <cellStyle name="_2.5 센터 (소프트웨어툴)" xfId="1450"/>
    <cellStyle name="_2.6 센터 (부대시설)" xfId="1451"/>
    <cellStyle name="_2.7 센터 (인테리어)" xfId="1452"/>
    <cellStyle name="_2.8 센터 (소프트웨어개발)" xfId="1453"/>
    <cellStyle name="_2.민속박물관(제조-전시)-완" xfId="256"/>
    <cellStyle name="_2001 장애조치" xfId="257"/>
    <cellStyle name="_2002결과표1" xfId="258"/>
    <cellStyle name="_2005시중노임등" xfId="1455"/>
    <cellStyle name="_2006년엔지니어링사업대가기준" xfId="1456"/>
    <cellStyle name="_2-4.상반기실적부문별요약" xfId="1457"/>
    <cellStyle name="_2-4.상반기실적부문별요약(표지및목차포함)" xfId="1458"/>
    <cellStyle name="_2-4.상반기실적부문별요약(표지및목차포함)_1" xfId="1459"/>
    <cellStyle name="_2-4.상반기실적부문별요약_1" xfId="1460"/>
    <cellStyle name="_2-5.사인그래픽" xfId="1461"/>
    <cellStyle name="_2-사인" xfId="1462"/>
    <cellStyle name="_3)강원도모형" xfId="1463"/>
    <cellStyle name="_3)우리은행모형" xfId="1464"/>
    <cellStyle name="_3)제주모형(2차)" xfId="1465"/>
    <cellStyle name="_3)한국만화모형" xfId="1466"/>
    <cellStyle name="_3. 모형(최종)" xfId="1467"/>
    <cellStyle name="_3. 영상SW(용역)" xfId="259"/>
    <cellStyle name="_3.사인" xfId="1468"/>
    <cellStyle name="_3.전시모형부문" xfId="1469"/>
    <cellStyle name="_4)수원역사영상HW" xfId="1470"/>
    <cellStyle name="_4)한국만화HW" xfId="1471"/>
    <cellStyle name="_4. 인테리어" xfId="1472"/>
    <cellStyle name="_4. 전기(최종)" xfId="1473"/>
    <cellStyle name="_4.1 통신(전송망)" xfId="1474"/>
    <cellStyle name="_4.2 통신(광케이블포설)" xfId="1475"/>
    <cellStyle name="_4.전시용영상장비부문" xfId="1476"/>
    <cellStyle name="_4.총괄내역서" xfId="1477"/>
    <cellStyle name="_4.파주시(용역_정보영상)" xfId="260"/>
    <cellStyle name="_4-1.전시용영상장비" xfId="1478"/>
    <cellStyle name="_4회기성 내역서-10월06일 수정본" xfId="1479"/>
    <cellStyle name="_5)강원도SW" xfId="1480"/>
    <cellStyle name="_5)연천영상sw" xfId="1481"/>
    <cellStyle name="_5.국악의성지(전시모형제조)" xfId="261"/>
    <cellStyle name="_5.남북(정보영상)" xfId="1482"/>
    <cellStyle name="_5.소설태백(전시용영상)" xfId="262"/>
    <cellStyle name="_5.영상HW-1" xfId="263"/>
    <cellStyle name="_5.영상SW부문" xfId="1483"/>
    <cellStyle name="_6)소설태백전기(변환)" xfId="264"/>
    <cellStyle name="_6)수원역사정보HW" xfId="1484"/>
    <cellStyle name="_6)연천정보영상hw" xfId="1485"/>
    <cellStyle name="_6)월드컵모형(준공)0727" xfId="1486"/>
    <cellStyle name="_6)전기" xfId="1487"/>
    <cellStyle name="_6.2 VMS-C형" xfId="1488"/>
    <cellStyle name="_6.조선테마(전시용정보영상장비)" xfId="265"/>
    <cellStyle name="_6.태백산맥(전기)" xfId="266"/>
    <cellStyle name="_63.남광건설(구암주유소)" xfId="1489"/>
    <cellStyle name="_7)문경자연생태정보영상" xfId="1490"/>
    <cellStyle name="_7)서해대교전기" xfId="1491"/>
    <cellStyle name="_7)연천전기" xfId="1492"/>
    <cellStyle name="_7)진열장" xfId="1493"/>
    <cellStyle name="_7.조선테마(정보영상)" xfId="1494"/>
    <cellStyle name="_8)교통안전전기" xfId="1495"/>
    <cellStyle name="_8)백운산전기(변환)" xfId="1496"/>
    <cellStyle name="_8)수원역사전기(변환)" xfId="1497"/>
    <cellStyle name="_8)연천정보영상SW" xfId="1498"/>
    <cellStyle name="_8.우주조명 및 음향" xfId="1499"/>
    <cellStyle name="_8.차소리전기" xfId="267"/>
    <cellStyle name="_9)강원도수장고(변환)" xfId="1500"/>
    <cellStyle name="_'99상반기경영개선활동결과(게시용)" xfId="1501"/>
    <cellStyle name="_AA" xfId="4337"/>
    <cellStyle name="_AIG 본사 8층 07(1).04.05 3시" xfId="4338"/>
    <cellStyle name="_AIG 생명보험 순천지점 인테리어공사 (1019)" xfId="4339"/>
    <cellStyle name="_AIG생명보험 강남지점 인테리어공사 - 제출(0822)" xfId="4340"/>
    <cellStyle name="_AIG생명보험 일산지점 인테리어공사(0526)" xfId="4341"/>
    <cellStyle name="_ATS장치" xfId="4342"/>
    <cellStyle name="_B(1).OQ 70402 AIG 서비스 임시사무실 파티션 전열공사." xfId="4343"/>
    <cellStyle name="_B.한국산업양행" xfId="4344"/>
    <cellStyle name="_Bid Form for GE1(Dawon) 050912" xfId="4345"/>
    <cellStyle name="_Book1" xfId="512"/>
    <cellStyle name="_Book2" xfId="4346"/>
    <cellStyle name="_Book3" xfId="4347"/>
    <cellStyle name="_BOQ-AIG 생명보험 순천지점 인테리어공사 (1009)" xfId="4348"/>
    <cellStyle name="_B업체(최종)" xfId="511"/>
    <cellStyle name="_CMS 구축" xfId="4349"/>
    <cellStyle name="_C앤C" xfId="513"/>
    <cellStyle name="_C앤C(네트웍)" xfId="514"/>
    <cellStyle name="_C앤C원가계산" xfId="515"/>
    <cellStyle name="_D.보라산업" xfId="4350"/>
    <cellStyle name="_DM발송" xfId="4351"/>
    <cellStyle name="_DZ WALL(6규격)최종040524" xfId="4352"/>
    <cellStyle name="_EIP 시스템구축" xfId="4353"/>
    <cellStyle name="_e-Learning 시스템 구축(최종)" xfId="4354"/>
    <cellStyle name="_GN_극동건설(주)_덕정병원_토목(작업)-1" xfId="516"/>
    <cellStyle name="_HW" xfId="4355"/>
    <cellStyle name="_HW내역서" xfId="4356"/>
    <cellStyle name="_IT화 지원사업" xfId="4357"/>
    <cellStyle name="_KOSHA공정표" xfId="4358"/>
    <cellStyle name="_k-rb" xfId="4359"/>
    <cellStyle name="_MCC및분전반" xfId="4360"/>
    <cellStyle name="_MSDS" xfId="4361"/>
    <cellStyle name="_pdf변환" xfId="4362"/>
    <cellStyle name="_port" xfId="4363"/>
    <cellStyle name="_r양주회암사지-전기산출서" xfId="517"/>
    <cellStyle name="_SEEZ ENERGY KOREA" xfId="4364"/>
    <cellStyle name="_SK건설추정견적" xfId="4365"/>
    <cellStyle name="_SK수송동 주상복합" xfId="4366"/>
    <cellStyle name="_SK수송동 주상복합 신축공사" xfId="4367"/>
    <cellStyle name="_SN-대전20" xfId="4368"/>
    <cellStyle name="_SN-대전20_공내역서" xfId="4369"/>
    <cellStyle name="_SN-대전20_공내역서_수원율전 실행내역" xfId="4370"/>
    <cellStyle name="_SN-대전20_공내역서_수원율전 실행내역 검토안" xfId="4371"/>
    <cellStyle name="_SN-대전20_공내역서_수원율전 실행내역 검토안_수원율전 실행내역" xfId="4372"/>
    <cellStyle name="_SN-대전20_공내역서_수원율전 실행내역 검토안_수원율전 실행내역 검토안" xfId="4373"/>
    <cellStyle name="_SN-대전20_공내역서_수원율전 실행내역 검토안_수원율전 실행내역 검토안_수정구 태평동 주상복합 실행내역 검토안" xfId="4374"/>
    <cellStyle name="_SN-대전20_공내역서_수원율전 실행내역 검토안_수원율전 실행내역 검토안_태평동 실행내역서" xfId="4375"/>
    <cellStyle name="_SN-대전20_공내역서_수원율전 실행내역 검토안_수정구 태평동 주상복합 실행내역 검토안" xfId="4376"/>
    <cellStyle name="_SN-대전20_공내역서_수원율전 실행내역 검토안_실행내역서" xfId="4377"/>
    <cellStyle name="_SN-대전20_공내역서_수원율전 실행내역 검토안_실행내역서 - 구미옥계(가)" xfId="4378"/>
    <cellStyle name="_SN-대전20_공내역서_수원율전 실행내역 검토안_실행내역서-경산백천" xfId="4379"/>
    <cellStyle name="_SN-대전20_공내역서_수원율전 실행내역 검토안_염창동 주상복합 실행내역 검토안" xfId="4380"/>
    <cellStyle name="_SN-대전20_공내역서_수원율전 실행내역 검토안_태평동 실행내역서" xfId="4381"/>
    <cellStyle name="_SN-대전20_공내역서_수원율전조합" xfId="4382"/>
    <cellStyle name="_SN-대전20_공내역서_수원율전조합_수원율전 실행내역" xfId="4383"/>
    <cellStyle name="_SN-대전20_공내역서_수원율전조합_수원율전 실행내역 검토안" xfId="4384"/>
    <cellStyle name="_SN-대전20_공내역서_수원율전조합_수원율전 실행내역 검토안_수정구 태평동 주상복합 실행내역 검토안" xfId="4385"/>
    <cellStyle name="_SN-대전20_공내역서_수원율전조합_수원율전 실행내역 검토안_태평동 실행내역서" xfId="4386"/>
    <cellStyle name="_SN-대전20_공내역서_수원율전조합_수정구 태평동 주상복합 실행내역 검토안" xfId="4387"/>
    <cellStyle name="_SN-대전20_공내역서_수원율전조합_실행내역서" xfId="4388"/>
    <cellStyle name="_SN-대전20_공내역서_수원율전조합_실행내역서 - 구미옥계(가)" xfId="4389"/>
    <cellStyle name="_SN-대전20_공내역서_수원율전조합_실행내역서-경산백천" xfId="4390"/>
    <cellStyle name="_SN-대전20_공내역서_수원율전조합_염창동 주상복합 실행내역 검토안" xfId="4391"/>
    <cellStyle name="_SN-대전20_공내역서_수원율전조합_태평동 실행내역서" xfId="4392"/>
    <cellStyle name="_SN-대전20_공내역서_수정구 태평동 주상복합 실행내역 검토안" xfId="4393"/>
    <cellStyle name="_SN-대전20_공내역서_태평동 실행내역서" xfId="4394"/>
    <cellStyle name="_SN-대전20_공내역서-창호" xfId="4395"/>
    <cellStyle name="_SN-대전20_공내역서-창호_수원율전 실행내역" xfId="4396"/>
    <cellStyle name="_SN-대전20_공내역서-창호_수원율전 실행내역 검토안" xfId="4397"/>
    <cellStyle name="_SN-대전20_공내역서-창호_수원율전 실행내역 검토안_수원율전 실행내역" xfId="4398"/>
    <cellStyle name="_SN-대전20_공내역서-창호_수원율전 실행내역 검토안_수원율전 실행내역 검토안" xfId="4399"/>
    <cellStyle name="_SN-대전20_공내역서-창호_수원율전 실행내역 검토안_수원율전 실행내역 검토안_수정구 태평동 주상복합 실행내역 검토안" xfId="4400"/>
    <cellStyle name="_SN-대전20_공내역서-창호_수원율전 실행내역 검토안_수원율전 실행내역 검토안_태평동 실행내역서" xfId="4401"/>
    <cellStyle name="_SN-대전20_공내역서-창호_수원율전 실행내역 검토안_수정구 태평동 주상복합 실행내역 검토안" xfId="4402"/>
    <cellStyle name="_SN-대전20_공내역서-창호_수원율전 실행내역 검토안_실행내역서" xfId="4403"/>
    <cellStyle name="_SN-대전20_공내역서-창호_수원율전 실행내역 검토안_실행내역서 - 구미옥계(가)" xfId="4404"/>
    <cellStyle name="_SN-대전20_공내역서-창호_수원율전 실행내역 검토안_실행내역서-경산백천" xfId="4405"/>
    <cellStyle name="_SN-대전20_공내역서-창호_수원율전 실행내역 검토안_염창동 주상복합 실행내역 검토안" xfId="4406"/>
    <cellStyle name="_SN-대전20_공내역서-창호_수원율전 실행내역 검토안_태평동 실행내역서" xfId="4407"/>
    <cellStyle name="_SN-대전20_공내역서-창호_수원율전조합" xfId="4408"/>
    <cellStyle name="_SN-대전20_공내역서-창호_수원율전조합_수원율전 실행내역" xfId="4409"/>
    <cellStyle name="_SN-대전20_공내역서-창호_수원율전조합_수원율전 실행내역 검토안" xfId="4410"/>
    <cellStyle name="_SN-대전20_공내역서-창호_수원율전조합_수원율전 실행내역 검토안_수정구 태평동 주상복합 실행내역 검토안" xfId="4411"/>
    <cellStyle name="_SN-대전20_공내역서-창호_수원율전조합_수원율전 실행내역 검토안_태평동 실행내역서" xfId="4412"/>
    <cellStyle name="_SN-대전20_공내역서-창호_수원율전조합_수정구 태평동 주상복합 실행내역 검토안" xfId="4413"/>
    <cellStyle name="_SN-대전20_공내역서-창호_수원율전조합_실행내역서" xfId="4414"/>
    <cellStyle name="_SN-대전20_공내역서-창호_수원율전조합_실행내역서 - 구미옥계(가)" xfId="4415"/>
    <cellStyle name="_SN-대전20_공내역서-창호_수원율전조합_실행내역서-경산백천" xfId="4416"/>
    <cellStyle name="_SN-대전20_공내역서-창호_수원율전조합_염창동 주상복합 실행내역 검토안" xfId="4417"/>
    <cellStyle name="_SN-대전20_공내역서-창호_수원율전조합_태평동 실행내역서" xfId="4418"/>
    <cellStyle name="_SN-대전20_공내역서-창호_수정구 태평동 주상복합 실행내역 검토안" xfId="4419"/>
    <cellStyle name="_SN-대전20_공내역서-창호_태평동 실행내역서" xfId="4420"/>
    <cellStyle name="_SN-대전20_공내역서-창호분개" xfId="4421"/>
    <cellStyle name="_SN-대전20_공내역서-창호분개_수원율전 실행내역" xfId="4422"/>
    <cellStyle name="_SN-대전20_공내역서-창호분개_수원율전 실행내역 검토안" xfId="4423"/>
    <cellStyle name="_SN-대전20_공내역서-창호분개_수원율전 실행내역 검토안_수원율전 실행내역" xfId="4424"/>
    <cellStyle name="_SN-대전20_공내역서-창호분개_수원율전 실행내역 검토안_수원율전 실행내역 검토안" xfId="4425"/>
    <cellStyle name="_SN-대전20_공내역서-창호분개_수원율전 실행내역 검토안_수원율전 실행내역 검토안_수정구 태평동 주상복합 실행내역 검토안" xfId="4426"/>
    <cellStyle name="_SN-대전20_공내역서-창호분개_수원율전 실행내역 검토안_수원율전 실행내역 검토안_태평동 실행내역서" xfId="4427"/>
    <cellStyle name="_SN-대전20_공내역서-창호분개_수원율전 실행내역 검토안_수정구 태평동 주상복합 실행내역 검토안" xfId="4428"/>
    <cellStyle name="_SN-대전20_공내역서-창호분개_수원율전 실행내역 검토안_실행내역서" xfId="4429"/>
    <cellStyle name="_SN-대전20_공내역서-창호분개_수원율전 실행내역 검토안_실행내역서 - 구미옥계(가)" xfId="4430"/>
    <cellStyle name="_SN-대전20_공내역서-창호분개_수원율전 실행내역 검토안_실행내역서-경산백천" xfId="4431"/>
    <cellStyle name="_SN-대전20_공내역서-창호분개_수원율전 실행내역 검토안_염창동 주상복합 실행내역 검토안" xfId="4432"/>
    <cellStyle name="_SN-대전20_공내역서-창호분개_수원율전 실행내역 검토안_태평동 실행내역서" xfId="4433"/>
    <cellStyle name="_SN-대전20_공내역서-창호분개_수원율전조합" xfId="4434"/>
    <cellStyle name="_SN-대전20_공내역서-창호분개_수원율전조합_수원율전 실행내역" xfId="4435"/>
    <cellStyle name="_SN-대전20_공내역서-창호분개_수원율전조합_수원율전 실행내역 검토안" xfId="4436"/>
    <cellStyle name="_SN-대전20_공내역서-창호분개_수원율전조합_수원율전 실행내역 검토안_수정구 태평동 주상복합 실행내역 검토안" xfId="4437"/>
    <cellStyle name="_SN-대전20_공내역서-창호분개_수원율전조합_수원율전 실행내역 검토안_태평동 실행내역서" xfId="4438"/>
    <cellStyle name="_SN-대전20_공내역서-창호분개_수원율전조합_수정구 태평동 주상복합 실행내역 검토안" xfId="4439"/>
    <cellStyle name="_SN-대전20_공내역서-창호분개_수원율전조합_실행내역서" xfId="4440"/>
    <cellStyle name="_SN-대전20_공내역서-창호분개_수원율전조합_실행내역서 - 구미옥계(가)" xfId="4441"/>
    <cellStyle name="_SN-대전20_공내역서-창호분개_수원율전조합_실행내역서-경산백천" xfId="4442"/>
    <cellStyle name="_SN-대전20_공내역서-창호분개_수원율전조합_염창동 주상복합 실행내역 검토안" xfId="4443"/>
    <cellStyle name="_SN-대전20_공내역서-창호분개_수원율전조합_태평동 실행내역서" xfId="4444"/>
    <cellStyle name="_SN-대전20_공내역서-창호분개_수정구 태평동 주상복합 실행내역 검토안" xfId="4445"/>
    <cellStyle name="_SN-대전20_공내역서-창호분개_태평동 실행내역서" xfId="4446"/>
    <cellStyle name="_SN-대전20_수원율전 실행내역" xfId="4447"/>
    <cellStyle name="_SN-대전20_수원율전 실행내역 검토안" xfId="4448"/>
    <cellStyle name="_SN-대전20_수원율전 실행내역 검토안_수원율전 실행내역" xfId="4449"/>
    <cellStyle name="_SN-대전20_수원율전 실행내역 검토안_수원율전 실행내역 검토안" xfId="4450"/>
    <cellStyle name="_SN-대전20_수원율전 실행내역 검토안_수원율전 실행내역 검토안_수정구 태평동 주상복합 실행내역 검토안" xfId="4451"/>
    <cellStyle name="_SN-대전20_수원율전 실행내역 검토안_수원율전 실행내역 검토안_태평동 실행내역서" xfId="4452"/>
    <cellStyle name="_SN-대전20_수원율전 실행내역 검토안_수정구 태평동 주상복합 실행내역 검토안" xfId="4453"/>
    <cellStyle name="_SN-대전20_수원율전 실행내역 검토안_실행내역서" xfId="4454"/>
    <cellStyle name="_SN-대전20_수원율전 실행내역 검토안_실행내역서 - 구미옥계(가)" xfId="4455"/>
    <cellStyle name="_SN-대전20_수원율전 실행내역 검토안_실행내역서-경산백천" xfId="4456"/>
    <cellStyle name="_SN-대전20_수원율전 실행내역 검토안_염창동 주상복합 실행내역 검토안" xfId="4457"/>
    <cellStyle name="_SN-대전20_수원율전 실행내역 검토안_태평동 실행내역서" xfId="4458"/>
    <cellStyle name="_SN-대전20_수원율전조합" xfId="4459"/>
    <cellStyle name="_SN-대전20_수원율전조합_수원율전 실행내역" xfId="4460"/>
    <cellStyle name="_SN-대전20_수원율전조합_수원율전 실행내역 검토안" xfId="4461"/>
    <cellStyle name="_SN-대전20_수원율전조합_수원율전 실행내역 검토안_수정구 태평동 주상복합 실행내역 검토안" xfId="4462"/>
    <cellStyle name="_SN-대전20_수원율전조합_수원율전 실행내역 검토안_태평동 실행내역서" xfId="4463"/>
    <cellStyle name="_SN-대전20_수원율전조합_수정구 태평동 주상복합 실행내역 검토안" xfId="4464"/>
    <cellStyle name="_SN-대전20_수원율전조합_실행내역서" xfId="4465"/>
    <cellStyle name="_SN-대전20_수원율전조합_실행내역서 - 구미옥계(가)" xfId="4466"/>
    <cellStyle name="_SN-대전20_수원율전조합_실행내역서-경산백천" xfId="4467"/>
    <cellStyle name="_SN-대전20_수원율전조합_염창동 주상복합 실행내역 검토안" xfId="4468"/>
    <cellStyle name="_SN-대전20_수원율전조합_태평동 실행내역서" xfId="4469"/>
    <cellStyle name="_SN-대전20_수정구 태평동 주상복합 실행내역 검토안" xfId="4470"/>
    <cellStyle name="_SN-대전20_지붕공사" xfId="4471"/>
    <cellStyle name="_SN-대전20_지붕공사_수원율전 실행내역" xfId="4472"/>
    <cellStyle name="_SN-대전20_지붕공사_수원율전 실행내역 검토안" xfId="4473"/>
    <cellStyle name="_SN-대전20_지붕공사_수원율전 실행내역 검토안_수원율전 실행내역" xfId="4474"/>
    <cellStyle name="_SN-대전20_지붕공사_수원율전 실행내역 검토안_수원율전 실행내역 검토안" xfId="4475"/>
    <cellStyle name="_SN-대전20_지붕공사_수원율전 실행내역 검토안_수원율전 실행내역 검토안_수정구 태평동 주상복합 실행내역 검토안" xfId="4476"/>
    <cellStyle name="_SN-대전20_지붕공사_수원율전 실행내역 검토안_수원율전 실행내역 검토안_태평동 실행내역서" xfId="4477"/>
    <cellStyle name="_SN-대전20_지붕공사_수원율전 실행내역 검토안_수정구 태평동 주상복합 실행내역 검토안" xfId="4478"/>
    <cellStyle name="_SN-대전20_지붕공사_수원율전 실행내역 검토안_실행내역서" xfId="4479"/>
    <cellStyle name="_SN-대전20_지붕공사_수원율전 실행내역 검토안_실행내역서 - 구미옥계(가)" xfId="4480"/>
    <cellStyle name="_SN-대전20_지붕공사_수원율전 실행내역 검토안_실행내역서-경산백천" xfId="4481"/>
    <cellStyle name="_SN-대전20_지붕공사_수원율전 실행내역 검토안_염창동 주상복합 실행내역 검토안" xfId="4482"/>
    <cellStyle name="_SN-대전20_지붕공사_수원율전 실행내역 검토안_태평동 실행내역서" xfId="4483"/>
    <cellStyle name="_SN-대전20_지붕공사_수원율전조합" xfId="4484"/>
    <cellStyle name="_SN-대전20_지붕공사_수원율전조합_수원율전 실행내역" xfId="4485"/>
    <cellStyle name="_SN-대전20_지붕공사_수원율전조합_수원율전 실행내역 검토안" xfId="4486"/>
    <cellStyle name="_SN-대전20_지붕공사_수원율전조합_수원율전 실행내역 검토안_수정구 태평동 주상복합 실행내역 검토안" xfId="4487"/>
    <cellStyle name="_SN-대전20_지붕공사_수원율전조합_수원율전 실행내역 검토안_태평동 실행내역서" xfId="4488"/>
    <cellStyle name="_SN-대전20_지붕공사_수원율전조합_수정구 태평동 주상복합 실행내역 검토안" xfId="4489"/>
    <cellStyle name="_SN-대전20_지붕공사_수원율전조합_실행내역서" xfId="4490"/>
    <cellStyle name="_SN-대전20_지붕공사_수원율전조합_실행내역서 - 구미옥계(가)" xfId="4491"/>
    <cellStyle name="_SN-대전20_지붕공사_수원율전조합_실행내역서-경산백천" xfId="4492"/>
    <cellStyle name="_SN-대전20_지붕공사_수원율전조합_염창동 주상복합 실행내역 검토안" xfId="4493"/>
    <cellStyle name="_SN-대전20_지붕공사_수원율전조합_태평동 실행내역서" xfId="4494"/>
    <cellStyle name="_SN-대전20_지붕공사_수정구 태평동 주상복합 실행내역 검토안" xfId="4495"/>
    <cellStyle name="_SN-대전20_지붕공사_태평동 실행내역서" xfId="4496"/>
    <cellStyle name="_SN-대전20_태평동 실행내역서" xfId="4497"/>
    <cellStyle name="_SW비교견적2" xfId="4498"/>
    <cellStyle name="_TCS 영업소(050214)" xfId="518"/>
    <cellStyle name="_UPS(1안)" xfId="4546"/>
    <cellStyle name="_X" xfId="4547"/>
    <cellStyle name="_간지" xfId="269"/>
    <cellStyle name="_간지,목차,페이지,표지" xfId="270"/>
    <cellStyle name="_감가상각(01년도) (2)" xfId="271"/>
    <cellStyle name="_감가상각(01년도) (3)" xfId="272"/>
    <cellStyle name="_감귤박물관영상제작설치내역(뷰로테크)" xfId="273"/>
    <cellStyle name="_감응속도측정기" xfId="1505"/>
    <cellStyle name="_강교" xfId="1506"/>
    <cellStyle name="_강교_김천농업기술센터-이정준0420" xfId="1507"/>
    <cellStyle name="_강교_김천전망대조명공사0323" xfId="1508"/>
    <cellStyle name="_강교_김천전망대조명공사0323_김천농업기술센터-이정준0420" xfId="1509"/>
    <cellStyle name="_강교공사(03.03.25-4차변경)" xfId="1510"/>
    <cellStyle name="_강남 상면 환경공사" xfId="274"/>
    <cellStyle name="_강산FRP" xfId="275"/>
    <cellStyle name="_강원지역본부(2006년_060109)" xfId="278"/>
    <cellStyle name="_개선형표지판(제조)-전송" xfId="282"/>
    <cellStyle name="_개신초등학교 다목적강당 방송설비" xfId="284"/>
    <cellStyle name="_개요" xfId="285"/>
    <cellStyle name="_개요(봉림)-참고용" xfId="286"/>
    <cellStyle name="_개요(봉림)-최종" xfId="287"/>
    <cellStyle name="_개요(주안-인천)" xfId="288"/>
    <cellStyle name="_거게관광호텔 일위대가" xfId="289"/>
    <cellStyle name="_거래실례" xfId="290"/>
    <cellStyle name="_거제U-2(3차)" xfId="1656"/>
    <cellStyle name="_거제U-2(3차)_거제U-2(3차)" xfId="1657"/>
    <cellStyle name="_거제U-2(3차)_거제U-2(3차)_김천농업기술센터-이정준0420" xfId="1658"/>
    <cellStyle name="_거제U-2(3차)_거제U-2(3차)_김천전망대조명공사0323" xfId="1659"/>
    <cellStyle name="_거제U-2(3차)_거제U-2(3차)_김천전망대조명공사0323_김천농업기술센터-이정준0420" xfId="1660"/>
    <cellStyle name="_거제U-2(3차)_거제U-2(3차)_신석용상투찰" xfId="1661"/>
    <cellStyle name="_거제U-2(3차)_거제U-2(3차)_신석용상투찰_김천농업기술센터-이정준0420" xfId="1662"/>
    <cellStyle name="_거제U-2(3차)_거제U-2(3차)_신석용상투찰_김천전망대조명공사0323" xfId="1663"/>
    <cellStyle name="_거제U-2(3차)_거제U-2(3차)_신석용상투찰_김천전망대조명공사0323_김천농업기술센터-이정준0420" xfId="1664"/>
    <cellStyle name="_거제U-2(3차)_김천농업기술센터-이정준0420" xfId="1665"/>
    <cellStyle name="_거제U-2(3차)_김천전망대조명공사0323" xfId="1666"/>
    <cellStyle name="_거제U-2(3차)_김천전망대조명공사0323_김천농업기술센터-이정준0420" xfId="1667"/>
    <cellStyle name="_거제U-2(3차)_신석용상투찰" xfId="1668"/>
    <cellStyle name="_거제U-2(3차)_신석용상투찰_김천농업기술센터-이정준0420" xfId="1669"/>
    <cellStyle name="_거제U-2(3차)_신석용상투찰_김천전망대조명공사0323" xfId="1670"/>
    <cellStyle name="_거제U-2(3차)_신석용상투찰_김천전망대조명공사0323_김천농업기술센터-이정준0420" xfId="1671"/>
    <cellStyle name="_거제포로유적공원(배정)" xfId="1655"/>
    <cellStyle name="_건설관리과" xfId="291"/>
    <cellStyle name="_건설교통기술" xfId="1672"/>
    <cellStyle name="_건정토건" xfId="1673"/>
    <cellStyle name="_건정토건_김천농업기술센터-이정준0420" xfId="1674"/>
    <cellStyle name="_건정토건_김천전망대조명공사0323" xfId="1675"/>
    <cellStyle name="_건정토건_김천전망대조명공사0323_김천농업기술센터-이정준0420" xfId="1676"/>
    <cellStyle name="_건축공사-공내역서" xfId="1681"/>
    <cellStyle name="_건축공사-공내역서_김천농업기술센터-이정준0420" xfId="1682"/>
    <cellStyle name="_건축공사-공내역서_김천전망대조명공사0323" xfId="1683"/>
    <cellStyle name="_건축공사-공내역서_김천전망대조명공사0323_김천농업기술센터-이정준0420" xfId="1684"/>
    <cellStyle name="_견적 양식" xfId="1685"/>
    <cellStyle name="_견적_nst0604" xfId="1686"/>
    <cellStyle name="_견적샘플" xfId="292"/>
    <cellStyle name="_견적서" xfId="1687"/>
    <cellStyle name="_견적서(040713)" xfId="293"/>
    <cellStyle name="_견적서(한국경제정책연구소)-20050128" xfId="294"/>
    <cellStyle name="_견적서_모바일경기-정현창" xfId="295"/>
    <cellStyle name="_견적서양식 (가로)" xfId="1688"/>
    <cellStyle name="_견적서양식 (세로)" xfId="1689"/>
    <cellStyle name="_견적서양식(가로)" xfId="1690"/>
    <cellStyle name="_견적서-클래러스-경기도청-이정환이사님-SUN 480.xls" xfId="296"/>
    <cellStyle name="_견적요청자료(일위대가)(1)" xfId="297"/>
    <cellStyle name="_견적의뢰 양식" xfId="1691"/>
    <cellStyle name="_견적조건" xfId="1692"/>
    <cellStyle name="_결과" xfId="1693"/>
    <cellStyle name="_결재문서 정보공개시스템" xfId="298"/>
    <cellStyle name="_경기도 대심리 주택" xfId="1694"/>
    <cellStyle name="_경기산림전시관전기공사" xfId="299"/>
    <cellStyle name="_경남유통CCTV(040302)최종" xfId="303"/>
    <cellStyle name="_경남지역본부-" xfId="304"/>
    <cellStyle name="_경동-군위군유물전시관견적(수정)" xfId="2259"/>
    <cellStyle name="_경북031002" xfId="338"/>
    <cellStyle name="_경북지역본부-" xfId="339"/>
    <cellStyle name="_경산시립박물관 2006년 공사" xfId="2260"/>
    <cellStyle name="_경산전시보완계약내역" xfId="2261"/>
    <cellStyle name="_경영개선활동상반기실적(990708)" xfId="2262"/>
    <cellStyle name="_경영개선활동상반기실적(990708)_1" xfId="2263"/>
    <cellStyle name="_경영개선활동상반기실적(990708)_2" xfId="2264"/>
    <cellStyle name="_경영개선활성화방안(990802)" xfId="2265"/>
    <cellStyle name="_경영개선활성화방안(990802)_1" xfId="2266"/>
    <cellStyle name="_경주휴게소(0928)" xfId="2267"/>
    <cellStyle name="_경찰역사관-시공테크" xfId="2268"/>
    <cellStyle name="_경찰역사관-에덴" xfId="2269"/>
    <cellStyle name="_계약-기성" xfId="2270"/>
    <cellStyle name="_계중기(051216)" xfId="341"/>
    <cellStyle name="_고객관리시스템" xfId="2307"/>
    <cellStyle name="_고객서비스모니터링" xfId="342"/>
    <cellStyle name="_고령최종견적서" xfId="2308"/>
    <cellStyle name="_고속국도 ITS 유지관리(충청본부-최종)" xfId="2309"/>
    <cellStyle name="_고압나트륨안정기(최종)" xfId="2310"/>
    <cellStyle name="_고압용안전밸브시험기" xfId="2311"/>
    <cellStyle name="_고액분리기" xfId="2312"/>
    <cellStyle name="_곤충생태관 비교견적서(총괄)" xfId="2313"/>
    <cellStyle name="_공기제어장치등22점" xfId="2314"/>
    <cellStyle name="_공내역서(송파트리플)" xfId="2315"/>
    <cellStyle name="_공통" xfId="2316"/>
    <cellStyle name="_과학기술 온라인 정책홍보 포털사이트 구축" xfId="2317"/>
    <cellStyle name="_과학문화재단_견적0506301" xfId="2318"/>
    <cellStyle name="_과학의 날 행사용 영상물제작" xfId="343"/>
    <cellStyle name="_관리비산정" xfId="2319"/>
    <cellStyle name="_광가입자전송장비(FLC)삼성" xfId="344"/>
    <cellStyle name="_광안리내역서(구도)" xfId="345"/>
    <cellStyle name="_광양영상 SW" xfId="2320"/>
    <cellStyle name="_광영-옥곡간작성" xfId="2321"/>
    <cellStyle name="_광주연제아파트-1공구(이호원)" xfId="2322"/>
    <cellStyle name="_광진공" xfId="2323"/>
    <cellStyle name="_광케이블_SNI_LGCNS_1" xfId="346"/>
    <cellStyle name="_교원그룹 낙산 숙박시설 신축공사" xfId="2324"/>
    <cellStyle name="_교육" xfId="2325"/>
    <cellStyle name="_교육수행" xfId="2326"/>
    <cellStyle name="_교육인적자원혁신박람회-전시" xfId="2327"/>
    <cellStyle name="_교육인적자원혁신박람회-행사" xfId="2328"/>
    <cellStyle name="_구로지사 증축 및 보수공사 2차(최종)-12.16(신규)" xfId="347"/>
    <cellStyle name="_구로지사 증축 및 보수공사(최종)+개요" xfId="348"/>
    <cellStyle name="_구매품" xfId="2329"/>
    <cellStyle name="_국도ITS(소프트웨어)" xfId="2330"/>
    <cellStyle name="_국립남도국악원시각조형물-(조정)" xfId="2331"/>
    <cellStyle name="_국립중앙박물관사인(전시)" xfId="2332"/>
    <cellStyle name="_군복영업소 신축" xfId="2333"/>
    <cellStyle name="_근원거리통신망" xfId="2334"/>
    <cellStyle name="_급여표" xfId="2335"/>
    <cellStyle name="_기계설비" xfId="2336"/>
    <cellStyle name="_기계설비_횡계영업소톨케이트" xfId="2337"/>
    <cellStyle name="_기계약대비" xfId="2338"/>
    <cellStyle name="_기능점수" xfId="2339"/>
    <cellStyle name="_기존+신규추가소프트웨어" xfId="349"/>
    <cellStyle name="_기초공사" xfId="350"/>
    <cellStyle name="_기흥4차내역(0922일위)" xfId="2340"/>
    <cellStyle name="_길동생태문화센터전시" xfId="2341"/>
    <cellStyle name="_김해진영" xfId="2342"/>
    <cellStyle name="_나노엔텍(임금)" xfId="351"/>
    <cellStyle name="_나주모형-충무" xfId="2343"/>
    <cellStyle name="_나주사인-충무" xfId="2344"/>
    <cellStyle name="_나주의장" xfId="2345"/>
    <cellStyle name="_난계국악당일위대가" xfId="352"/>
    <cellStyle name="_난계국악당일위대가_1" xfId="353"/>
    <cellStyle name="_난계국악당일위대가_2" xfId="354"/>
    <cellStyle name="_난방기" xfId="2346"/>
    <cellStyle name="_남원국악2층-전기공사" xfId="355"/>
    <cellStyle name="_남원국악2층-전기공사-수정" xfId="356"/>
    <cellStyle name="_내덕1+신안+능동" xfId="2347"/>
    <cellStyle name="_내덕1초교 내역서(투찰)" xfId="2348"/>
    <cellStyle name="_내역" xfId="357"/>
    <cellStyle name="_내역(991895-7)" xfId="358"/>
    <cellStyle name="_내역(991895-7)-01" xfId="359"/>
    <cellStyle name="_내역(991895-7)-12-3일작업" xfId="360"/>
    <cellStyle name="_내역(AV)" xfId="361"/>
    <cellStyle name="_내역-1" xfId="362"/>
    <cellStyle name="_내역서" xfId="363"/>
    <cellStyle name="_내역서(2.5)" xfId="2349"/>
    <cellStyle name="_내역서(서남권)" xfId="364"/>
    <cellStyle name="_내역서_1.전시시설-물사랑" xfId="2350"/>
    <cellStyle name="_내역서_ALD SYSTEM" xfId="367"/>
    <cellStyle name="_내역서_가로등주" xfId="365"/>
    <cellStyle name="_내역서_승강기 및 CRT 감시반(0416)" xfId="366"/>
    <cellStyle name="_내역서_신기술제품_내식성실험대" xfId="2351"/>
    <cellStyle name="_내역서_전송_물량공수" xfId="2352"/>
    <cellStyle name="_내역서_컴퓨터시스템-최종(11.12)" xfId="2353"/>
    <cellStyle name="_내역서+개요(월배통신)" xfId="368"/>
    <cellStyle name="_내역서+개요(전기)-6.7(최종)" xfId="369"/>
    <cellStyle name="_내역서+개요(통신)" xfId="370"/>
    <cellStyle name="_내역서자료" xfId="2354"/>
    <cellStyle name="_내역양식" xfId="2355"/>
    <cellStyle name="_내역양식(수정본5.10)" xfId="2356"/>
    <cellStyle name="_농수로3종외-최종" xfId="371"/>
    <cellStyle name="_다산 정약용 비교견적 1" xfId="2357"/>
    <cellStyle name="_다산묘역" xfId="2358"/>
    <cellStyle name="_단가 산출조서" xfId="372"/>
    <cellStyle name="_단가,제조노임업데이트(2006.1)" xfId="373"/>
    <cellStyle name="_단가비교" xfId="374"/>
    <cellStyle name="_단가조사표-경기대학교" xfId="2359"/>
    <cellStyle name="_당항포관광지 및 공룡엑스포 조성사업 영상관부문 외 1건" xfId="2360"/>
    <cellStyle name="_대구박물관_내역서" xfId="375"/>
    <cellStyle name="_대구역사약전내역(자재부제출)" xfId="2361"/>
    <cellStyle name="_대도시권연구용역" xfId="2362"/>
    <cellStyle name="_대비표양식" xfId="2363"/>
    <cellStyle name="_대전망운용국 대수선 전기공사+개요" xfId="376"/>
    <cellStyle name="_대한체육회 홈페이지 구축-기능" xfId="2364"/>
    <cellStyle name="_대호전기" xfId="2365"/>
    <cellStyle name="_대흥개발-청도휴게소 지하수개발공사(당초)" xfId="2366"/>
    <cellStyle name="_도곡동실행1차" xfId="2367"/>
    <cellStyle name="_도구제작비" xfId="2368"/>
    <cellStyle name="_도구제작비_1" xfId="2369"/>
    <cellStyle name="_도급내역서(01년1월)" xfId="2370"/>
    <cellStyle name="_도급내역서(01년1월)_김천농업기술센터-이정준0420" xfId="2371"/>
    <cellStyle name="_도급내역서(01년1월)_김천전망대조명공사0323" xfId="2372"/>
    <cellStyle name="_도급내역서(01년1월)_김천전망대조명공사0323_김천농업기술센터-이정준0420" xfId="2373"/>
    <cellStyle name="_도급내역서(최종)" xfId="2374"/>
    <cellStyle name="_도급내역서(최종)_김천농업기술센터-이정준0420" xfId="2375"/>
    <cellStyle name="_도급내역서(최종)_김천전망대조명공사0323" xfId="2376"/>
    <cellStyle name="_도급내역서(최종)_김천전망대조명공사0323_김천농업기술센터-이정준0420" xfId="2377"/>
    <cellStyle name="_도로공사M-DWDM구축설치공사비용" xfId="2378"/>
    <cellStyle name="_동목포전화국제4회기성청구서" xfId="377"/>
    <cellStyle name="_동작구민회관" xfId="2379"/>
    <cellStyle name="_동학농민(전기)(02.09.05)" xfId="378"/>
    <cellStyle name="_동향 조사" xfId="2380"/>
    <cellStyle name="_동향조사" xfId="2381"/>
    <cellStyle name="_디자인삽화" xfId="2382"/>
    <cellStyle name="_라이나 대구 (8차)" xfId="2383"/>
    <cellStyle name="_롯데2층일위대가-1" xfId="379"/>
    <cellStyle name="_롯데2층일위대가-1_1" xfId="380"/>
    <cellStyle name="_롯데본점 신관지하1층" xfId="2384"/>
    <cellStyle name="_롯데쇼핑(주) 롯데 마그넷 영등포점 신축공사" xfId="2385"/>
    <cellStyle name="_롯데쇼핑(주)소공동호텔분전반제작납품공사" xfId="2386"/>
    <cellStyle name="_마가레트 호텔" xfId="2387"/>
    <cellStyle name="_마그넷 마산점" xfId="2388"/>
    <cellStyle name="_마트계약내역서" xfId="381"/>
    <cellStyle name="_만경강-산출서" xfId="382"/>
    <cellStyle name="_만족도조사" xfId="2389"/>
    <cellStyle name="_말띠고개(수정)" xfId="2390"/>
    <cellStyle name="_메일사이트" xfId="2391"/>
    <cellStyle name="_메트라이프(0504)" xfId="2392"/>
    <cellStyle name="_명품가조명제어" xfId="2393"/>
    <cellStyle name="_모바일 경기넷 구축 사업(최종)" xfId="383"/>
    <cellStyle name="_모텔2" xfId="2394"/>
    <cellStyle name="_모형견적 04,02,20" xfId="2395"/>
    <cellStyle name="_모형내역서" xfId="2396"/>
    <cellStyle name="_모형-내역서(12)" xfId="384"/>
    <cellStyle name="_모형내역석" xfId="2397"/>
    <cellStyle name="_모형양식" xfId="2398"/>
    <cellStyle name="_모형업체견적(총괄)" xfId="2399"/>
    <cellStyle name="_목동운동장 전광판(제조-최종)" xfId="385"/>
    <cellStyle name="_목차" xfId="386"/>
    <cellStyle name="_목차 2" xfId="2400"/>
    <cellStyle name="_목차 3" xfId="2401"/>
    <cellStyle name="_무역 전시회 지원성과" xfId="387"/>
    <cellStyle name="_무지개세상" xfId="2402"/>
    <cellStyle name="_무형문화재보고서최종" xfId="388"/>
    <cellStyle name="_문경자연생태계약내역" xfId="2403"/>
    <cellStyle name="_문화콘텐츠닷컴(최종)" xfId="2404"/>
    <cellStyle name="_물사랑(건축기계계약)" xfId="2405"/>
    <cellStyle name="_물사랑(건축기계계약)_1. 기계환경분야(0709)" xfId="2406"/>
    <cellStyle name="_물사랑(건축기계계약)_1. 기계환경분야(0709)_1. 기계환경분야(0709)" xfId="2407"/>
    <cellStyle name="_물사랑(건축기계계약)_1. 기계환경분야(0709)_1. 기계환경분야(0709)_공사_응집용교반기_원일기계_조달청" xfId="2408"/>
    <cellStyle name="_물사랑(건축기계계약)_1. 기계환경분야(0709)_1. 기계환경분야(0709)_공사_응집용교반기_원일기계_조달청_설치원가" xfId="2409"/>
    <cellStyle name="_물사랑(건축기계계약)_1. 기계환경분야(0709)_1. 기계환경분야(0709)_공사_응집용교반기_원일기계_조달청_설치원가_우체국예금특별회계 회계제도 개선방안 연구용역" xfId="2410"/>
    <cellStyle name="_물사랑(건축기계계약)_1. 기계환경분야(0709)_1. 기계환경분야(0709)_공사_응집용교반기_원일기계_조달청_설치원가_해외농업개발 농산물 물류 조사_한국농어촌공사" xfId="2411"/>
    <cellStyle name="_물사랑(건축기계계약)_1. 기계환경분야(0709)_1. 기계환경분야(0709)_공사_응집용교반기_원일기계_조달청_우체국예금특별회계 회계제도 개선방안 연구용역" xfId="2412"/>
    <cellStyle name="_물사랑(건축기계계약)_1. 기계환경분야(0709)_1. 기계환경분야(0709)_공사_응집용교반기_원일기계_조달청_해외농업개발 농산물 물류 조사_한국농어촌공사" xfId="2413"/>
    <cellStyle name="_물사랑(건축기계계약)_1. 기계환경분야(0709)_1. 기계환경분야(0709)_우체국예금특별회계 회계제도 개선방안 연구용역" xfId="2414"/>
    <cellStyle name="_물사랑(건축기계계약)_1. 기계환경분야(0709)_1. 기계환경분야(0709)_해외농업개발 농산물 물류 조사_한국농어촌공사" xfId="2415"/>
    <cellStyle name="_물사랑(건축기계계약)_1. 기계환경분야(0709)_1. 기계환경분야(제조)" xfId="2416"/>
    <cellStyle name="_물사랑(건축기계계약)_1. 기계환경분야(0709)_1. 기계환경분야(제조)_공사_응집용교반기_원일기계_조달청" xfId="2417"/>
    <cellStyle name="_물사랑(건축기계계약)_1. 기계환경분야(0709)_1. 기계환경분야(제조)_공사_응집용교반기_원일기계_조달청_설치원가" xfId="2418"/>
    <cellStyle name="_물사랑(건축기계계약)_1. 기계환경분야(0709)_1. 기계환경분야(제조)_공사_응집용교반기_원일기계_조달청_설치원가_우체국예금특별회계 회계제도 개선방안 연구용역" xfId="2419"/>
    <cellStyle name="_물사랑(건축기계계약)_1. 기계환경분야(0709)_1. 기계환경분야(제조)_공사_응집용교반기_원일기계_조달청_설치원가_해외농업개발 농산물 물류 조사_한국농어촌공사" xfId="2420"/>
    <cellStyle name="_물사랑(건축기계계약)_1. 기계환경분야(0709)_1. 기계환경분야(제조)_공사_응집용교반기_원일기계_조달청_우체국예금특별회계 회계제도 개선방안 연구용역" xfId="2421"/>
    <cellStyle name="_물사랑(건축기계계약)_1. 기계환경분야(0709)_1. 기계환경분야(제조)_공사_응집용교반기_원일기계_조달청_해외농업개발 농산물 물류 조사_한국농어촌공사" xfId="2422"/>
    <cellStyle name="_물사랑(건축기계계약)_1. 기계환경분야(0709)_1. 기계환경분야(제조)_우체국예금특별회계 회계제도 개선방안 연구용역" xfId="2423"/>
    <cellStyle name="_물사랑(건축기계계약)_1. 기계환경분야(0709)_1. 기계환경분야(제조)_해외농업개발 농산물 물류 조사_한국농어촌공사" xfId="2424"/>
    <cellStyle name="_물사랑(건축기계계약)_1. 기계환경분야(0709)_공사_응집용교반기_원일기계_조달청" xfId="2425"/>
    <cellStyle name="_물사랑(건축기계계약)_1. 기계환경분야(0709)_공사_응집용교반기_원일기계_조달청_설치원가" xfId="2426"/>
    <cellStyle name="_물사랑(건축기계계약)_1. 기계환경분야(0709)_공사_응집용교반기_원일기계_조달청_설치원가_우체국예금특별회계 회계제도 개선방안 연구용역" xfId="2427"/>
    <cellStyle name="_물사랑(건축기계계약)_1. 기계환경분야(0709)_공사_응집용교반기_원일기계_조달청_설치원가_해외농업개발 농산물 물류 조사_한국농어촌공사" xfId="2428"/>
    <cellStyle name="_물사랑(건축기계계약)_1. 기계환경분야(0709)_공사_응집용교반기_원일기계_조달청_우체국예금특별회계 회계제도 개선방안 연구용역" xfId="2429"/>
    <cellStyle name="_물사랑(건축기계계약)_1. 기계환경분야(0709)_공사_응집용교반기_원일기계_조달청_해외농업개발 농산물 물류 조사_한국농어촌공사" xfId="2430"/>
    <cellStyle name="_물사랑(건축기계계약)_1. 기계환경분야(0709)_우체국예금특별회계 회계제도 개선방안 연구용역" xfId="2431"/>
    <cellStyle name="_물사랑(건축기계계약)_1. 기계환경분야(0709)_해외농업개발 농산물 물류 조사_한국농어촌공사" xfId="2432"/>
    <cellStyle name="_물사랑(건축기계계약)_공사_응집용교반기_원일기계_조달청" xfId="2433"/>
    <cellStyle name="_물사랑(건축기계계약)_공사_응집용교반기_원일기계_조달청_설치원가" xfId="2434"/>
    <cellStyle name="_물사랑(건축기계계약)_공사_응집용교반기_원일기계_조달청_설치원가_우체국예금특별회계 회계제도 개선방안 연구용역" xfId="2435"/>
    <cellStyle name="_물사랑(건축기계계약)_공사_응집용교반기_원일기계_조달청_설치원가_해외농업개발 농산물 물류 조사_한국농어촌공사" xfId="2436"/>
    <cellStyle name="_물사랑(건축기계계약)_공사_응집용교반기_원일기계_조달청_우체국예금특별회계 회계제도 개선방안 연구용역" xfId="2437"/>
    <cellStyle name="_물사랑(건축기계계약)_공사_응집용교반기_원일기계_조달청_해외농업개발 농산물 물류 조사_한국농어촌공사" xfId="2438"/>
    <cellStyle name="_물사랑(건축기계계약)_우체국예금특별회계 회계제도 개선방안 연구용역" xfId="2439"/>
    <cellStyle name="_물사랑(건축기계계약)_해외농업개발 농산물 물류 조사_한국농어촌공사" xfId="2440"/>
    <cellStyle name="_미시령실행" xfId="2441"/>
    <cellStyle name="_발자국" xfId="2442"/>
    <cellStyle name="_방송장치" xfId="2443"/>
    <cellStyle name="_방이동오피스텔-압구정 아크로빌-천안두정아파트(제일하이텍)" xfId="389"/>
    <cellStyle name="_방화벽" xfId="2444"/>
    <cellStyle name="_방화벽이중화" xfId="2445"/>
    <cellStyle name="_배정통보조합제출용" xfId="2446"/>
    <cellStyle name="_백악기테마파크(제조+설치)-최종" xfId="2447"/>
    <cellStyle name="_백제군사" xfId="2448"/>
    <cellStyle name="_백제군사 준공내역" xfId="2449"/>
    <cellStyle name="_백제역사박물관 (공량표)" xfId="2450"/>
    <cellStyle name="_백제역사박물관 (산출서)" xfId="2451"/>
    <cellStyle name="_법령정보유관리" xfId="2452"/>
    <cellStyle name="_변경내역서 -3" xfId="390"/>
    <cellStyle name="_변경전 내역검토(참고용)" xfId="391"/>
    <cellStyle name="_별첨(계획서및실적서양식)" xfId="2453"/>
    <cellStyle name="_별첨(계획서및실적서양식)_1" xfId="2454"/>
    <cellStyle name="_보고서" xfId="392"/>
    <cellStyle name="_보고서 cover" xfId="2455"/>
    <cellStyle name="_보안시스템" xfId="2456"/>
    <cellStyle name="_보완개발" xfId="2457"/>
    <cellStyle name="_보훈의료발전방안" xfId="2458"/>
    <cellStyle name="_복사본 The Gale Company Renovation Work (0202)" xfId="2459"/>
    <cellStyle name="_본사용(원가분석)" xfId="393"/>
    <cellStyle name="_본사준공내역서(진짜)" xfId="2460"/>
    <cellStyle name="_본점)6,7층 리뉴얼공사 현장설명" xfId="2461"/>
    <cellStyle name="_봉림고교 교사신축(최종)" xfId="394"/>
    <cellStyle name="_봉림고교 교사신축(최종)-참고용" xfId="395"/>
    <cellStyle name="_부안물문화관전시모형0514최종진짜수정" xfId="2462"/>
    <cellStyle name="_부에나비스타 빌라 설계견적" xfId="2463"/>
    <cellStyle name="_부평점정산내역" xfId="2464"/>
    <cellStyle name="_북한영상관실시설계(040309)" xfId="396"/>
    <cellStyle name="_분전반~1" xfId="2465"/>
    <cellStyle name="_브랜드개발" xfId="397"/>
    <cellStyle name="_비디오복사" xfId="2466"/>
    <cellStyle name="_사물함(최종)" xfId="398"/>
    <cellStyle name="_사본 - 실내건축부문_최종(041124)" xfId="2467"/>
    <cellStyle name="_사이버 컴퓨터 보드외 5종-최종" xfId="399"/>
    <cellStyle name="_사인내역" xfId="2468"/>
    <cellStyle name="_산림입지도" xfId="2469"/>
    <cellStyle name="_산림입지도_감응속도측정기" xfId="2470"/>
    <cellStyle name="_산림입지도_산지이용구분도" xfId="2471"/>
    <cellStyle name="_산림입지도_임업연구정보" xfId="2472"/>
    <cellStyle name="_산림입지도_지속가능한산림자원육성계획" xfId="2473"/>
    <cellStyle name="_산림입지도_지식관리" xfId="2474"/>
    <cellStyle name="_산림입지도_추진내용" xfId="2475"/>
    <cellStyle name="_산림청(휴양림)" xfId="2476"/>
    <cellStyle name="_산림토양환경" xfId="2477"/>
    <cellStyle name="_산지이용구분도" xfId="2478"/>
    <cellStyle name="_새마을계약내역(수정)" xfId="2479"/>
    <cellStyle name="_샤워식분무기(최종)" xfId="400"/>
    <cellStyle name="_서울과학관의장" xfId="401"/>
    <cellStyle name="_서울대학교!" xfId="2480"/>
    <cellStyle name="_서해안" xfId="2481"/>
    <cellStyle name="_석재타일 붙이기" xfId="2482"/>
    <cellStyle name="_선도전기(실적기준)" xfId="2483"/>
    <cellStyle name="_설계서(040701)" xfId="402"/>
    <cellStyle name="_설계서(0522)" xfId="403"/>
    <cellStyle name="_설계참고자료1" xfId="2484"/>
    <cellStyle name="_설명패널" xfId="2485"/>
    <cellStyle name="_설명패널_1" xfId="2486"/>
    <cellStyle name="_설치" xfId="2487"/>
    <cellStyle name="_설치원가" xfId="2488"/>
    <cellStyle name="_설치위치별세부내역(VMS)-0323" xfId="2489"/>
    <cellStyle name="_설치위치별세부내역_AVI_1(new)" xfId="2490"/>
    <cellStyle name="_섬진강 산출서" xfId="404"/>
    <cellStyle name="_세기기전" xfId="2491"/>
    <cellStyle name="_세원IBS-한림대학교" xfId="405"/>
    <cellStyle name="_세척제" xfId="2492"/>
    <cellStyle name="_센터 인테리어_여건보고_1015_제출용" xfId="2493"/>
    <cellStyle name="_센터 인테리어_여건보고_1015_최종" xfId="2494"/>
    <cellStyle name="_소각시설용량증대_대경에스코_하동군청(제조)" xfId="2495"/>
    <cellStyle name="_소금배정내역" xfId="2496"/>
    <cellStyle name="_소방전기(최종)" xfId="2497"/>
    <cellStyle name="_소프트" xfId="2498"/>
    <cellStyle name="_쇼핑백" xfId="2499"/>
    <cellStyle name="_수산과학관-최종-01" xfId="2500"/>
    <cellStyle name="_수입원가" xfId="2501"/>
    <cellStyle name="_수입원가계산서(앤화)" xfId="2502"/>
    <cellStyle name="_수정이여2003.05.19xls" xfId="2503"/>
    <cellStyle name="_수족관상부 마감" xfId="2504"/>
    <cellStyle name="_순천 남부시장(제조-최종)" xfId="2506"/>
    <cellStyle name="_스테인레스 가로등주" xfId="406"/>
    <cellStyle name="_스포츠외교" xfId="407"/>
    <cellStyle name="_승강기" xfId="2542"/>
    <cellStyle name="_승강기 및 CRT 감시반(0416)" xfId="408"/>
    <cellStyle name="_승강기 및 CRT 감시반(설치)" xfId="410"/>
    <cellStyle name="_시공견적서(표지)" xfId="2543"/>
    <cellStyle name="_시공-광양항3" xfId="2544"/>
    <cellStyle name="_시스템" xfId="2545"/>
    <cellStyle name="_시스템개선공사" xfId="411"/>
    <cellStyle name="_시험표본재해조사" xfId="2546"/>
    <cellStyle name="_신·재생에너지홍보관 전시물설치(전시조합)" xfId="2550"/>
    <cellStyle name="_신·재생에너지홍보관 전시물제작(전시조합)" xfId="2551"/>
    <cellStyle name="_신석용상투찰" xfId="2588"/>
    <cellStyle name="_신석용상투찰_김천농업기술센터-이정준0420" xfId="2589"/>
    <cellStyle name="_신석용상투찰_김천전망대조명공사0323" xfId="2590"/>
    <cellStyle name="_신석용상투찰_김천전망대조명공사0323_김천농업기술센터-이정준0420" xfId="2591"/>
    <cellStyle name="_신안전기" xfId="2592"/>
    <cellStyle name="_신정고등학교(삼능)~투찰" xfId="2593"/>
    <cellStyle name="_신정고등학교(송촌)~투찰" xfId="2594"/>
    <cellStyle name="_신촌 트리플지점 내장공사" xfId="2595"/>
    <cellStyle name="_신촌(2차)트리플지점(원본)" xfId="2596"/>
    <cellStyle name="_신한은행" xfId="2597"/>
    <cellStyle name="_신흥기업사-최종" xfId="412"/>
    <cellStyle name="_실물모형" xfId="2601"/>
    <cellStyle name="_실물수집(수입.국산품)" xfId="2602"/>
    <cellStyle name="_실시설계(031201)" xfId="413"/>
    <cellStyle name="_실시설계(040218)" xfId="414"/>
    <cellStyle name="_실시설계(040623)" xfId="415"/>
    <cellStyle name="_실시설계(041229)" xfId="416"/>
    <cellStyle name="_실시설계(051213)" xfId="417"/>
    <cellStyle name="_실시설계(070305)" xfId="2605"/>
    <cellStyle name="_실태조사" xfId="2607"/>
    <cellStyle name="_실행(갑지)" xfId="2608"/>
    <cellStyle name="_실행견적" xfId="418"/>
    <cellStyle name="_실행견적_1" xfId="419"/>
    <cellStyle name="_실행견적1" xfId="420"/>
    <cellStyle name="_실행보고" xfId="2609"/>
    <cellStyle name="_실행-부산 초량동아파트06.05.09" xfId="2610"/>
    <cellStyle name="_아미고터워 리모델링공사(계약,실행내역)9월.3일 " xfId="2611"/>
    <cellStyle name="_아카이브구축" xfId="2612"/>
    <cellStyle name="_안내표지류" xfId="2613"/>
    <cellStyle name="_안동최종정산" xfId="2614"/>
    <cellStyle name="_안산어촌계약내역" xfId="2615"/>
    <cellStyle name="_안양지식산업진흥원" xfId="421"/>
    <cellStyle name="_안전보건디비" xfId="2616"/>
    <cellStyle name="_안전보건활동지원공정표(최종본)-작업구분별" xfId="2617"/>
    <cellStyle name="_안전월간지" xfId="2618"/>
    <cellStyle name="_안중현덕초등학교" xfId="2619"/>
    <cellStyle name="_압구정지점" xfId="422"/>
    <cellStyle name="_애니메이션" xfId="2620"/>
    <cellStyle name="_야외전시장조성" xfId="2621"/>
    <cellStyle name="_약전설비년간단가" xfId="2622"/>
    <cellStyle name="_양식" xfId="2623"/>
    <cellStyle name="_양식_1" xfId="2624"/>
    <cellStyle name="_양식_2" xfId="2625"/>
    <cellStyle name="_양식모음" xfId="2626"/>
    <cellStyle name="_양식모음1" xfId="2627"/>
    <cellStyle name="_양재 HUB PRIMO 발코니 확장공사" xfId="2628"/>
    <cellStyle name="_업무공유" xfId="423"/>
    <cellStyle name="_업체선정(타일붙임)" xfId="2629"/>
    <cellStyle name="_업체선정(타일붙임)_김천농업기술센터-이정준0420" xfId="2630"/>
    <cellStyle name="_업체선정(타일붙임)_김천전망대조명공사0323" xfId="2631"/>
    <cellStyle name="_업체선정(타일붙임)_김천전망대조명공사0323_김천농업기술센터-이정준0420" xfId="2632"/>
    <cellStyle name="_업체선정(터널타일붙임)" xfId="2633"/>
    <cellStyle name="_여건보고" xfId="2634"/>
    <cellStyle name="_연구원실험대(24종)-최종" xfId="424"/>
    <cellStyle name="_연제초 실행내역서" xfId="2641"/>
    <cellStyle name="_연천어린이교통안전체험-전기산출서" xfId="2642"/>
    <cellStyle name="_염화물살포기" xfId="2643"/>
    <cellStyle name="_영덕" xfId="2644"/>
    <cellStyle name="_영덕어촌계약내역" xfId="2645"/>
    <cellStyle name="_영등포점 영화관" xfId="2646"/>
    <cellStyle name="_영등포점약전내역(자재부제출)" xfId="2647"/>
    <cellStyle name="_영상 HW 일위대가" xfId="2648"/>
    <cellStyle name="_영상 SW 비교견적" xfId="2649"/>
    <cellStyle name="_영상(S,W)" xfId="2650"/>
    <cellStyle name="_영상HW 실시설계(051101)" xfId="425"/>
    <cellStyle name="_영상-HW(수정)배관배선" xfId="426"/>
    <cellStyle name="_영상HW내역" xfId="2653"/>
    <cellStyle name="_영상S" xfId="427"/>
    <cellStyle name="_영상SW" xfId="2654"/>
    <cellStyle name="_영상콘텐츠" xfId="2651"/>
    <cellStyle name="_예산정보관리" xfId="2655"/>
    <cellStyle name="_옥외간판" xfId="2656"/>
    <cellStyle name="_옥전유물계약내역" xfId="2657"/>
    <cellStyle name="_요금소설치" xfId="2658"/>
    <cellStyle name="_요약" xfId="2659"/>
    <cellStyle name="_우주체험관계약내역(1차분)" xfId="2660"/>
    <cellStyle name="_우편물자동파속기 3호(최종)" xfId="428"/>
    <cellStyle name="_울산롯데호텔소방전기견적서" xfId="2661"/>
    <cellStyle name="_울산백화점 발의내역(계약단가적용)" xfId="2662"/>
    <cellStyle name="_울산점 영화관" xfId="2663"/>
    <cellStyle name="_울산점소방전기공사(발주)" xfId="2664"/>
    <cellStyle name="_울진영상원가계산서" xfId="2665"/>
    <cellStyle name="_원가계산(위탁설비)" xfId="2667"/>
    <cellStyle name="_원가계산서" xfId="429"/>
    <cellStyle name="_원격유지관리시스템(2004)" xfId="430"/>
    <cellStyle name="_웹진" xfId="2668"/>
    <cellStyle name="_유선설비(051216)" xfId="431"/>
    <cellStyle name="_유지보수" xfId="2669"/>
    <cellStyle name="_유첨3(서식)" xfId="2670"/>
    <cellStyle name="_유첨3(서식)_1" xfId="2671"/>
    <cellStyle name="_은산토건" xfId="2672"/>
    <cellStyle name="_은산토건_김천농업기술센터-이정준0420" xfId="2673"/>
    <cellStyle name="_은산토건_김천전망대조명공사0323" xfId="2674"/>
    <cellStyle name="_은산토건_김천전망대조명공사0323_김천농업기술센터-이정준0420" xfId="2675"/>
    <cellStyle name="_은산토건계약서(1공구)" xfId="2676"/>
    <cellStyle name="_은산토건계약서(1공구)_김천농업기술센터-이정준0420" xfId="2677"/>
    <cellStyle name="_은산토건계약서(1공구)_김천전망대조명공사0323" xfId="2678"/>
    <cellStyle name="_은산토건계약서(1공구)_김천전망대조명공사0323_김천농업기술센터-이정준0420" xfId="2679"/>
    <cellStyle name="_의장최종_수정" xfId="2680"/>
    <cellStyle name="_의정부 정산내역서" xfId="2681"/>
    <cellStyle name="_이전내역서(거창)" xfId="2682"/>
    <cellStyle name="_이전비" xfId="2683"/>
    <cellStyle name="_이전비(6월)" xfId="2684"/>
    <cellStyle name="_익산점내역" xfId="2685"/>
    <cellStyle name="_인원계획표 " xfId="2686"/>
    <cellStyle name="_인원계획표 _거제U-2(3차)" xfId="2687"/>
    <cellStyle name="_인원계획표 _거제U-2(3차)_거제U-2(3차)" xfId="2688"/>
    <cellStyle name="_인원계획표 _거제U-2(3차)_거제U-2(3차)_김천농업기술센터-이정준0420" xfId="2689"/>
    <cellStyle name="_인원계획표 _거제U-2(3차)_거제U-2(3차)_김천전망대조명공사0323" xfId="2690"/>
    <cellStyle name="_인원계획표 _거제U-2(3차)_거제U-2(3차)_김천전망대조명공사0323_김천농업기술센터-이정준0420" xfId="2691"/>
    <cellStyle name="_인원계획표 _거제U-2(3차)_거제U-2(3차)_신석용상투찰" xfId="2692"/>
    <cellStyle name="_인원계획표 _거제U-2(3차)_거제U-2(3차)_신석용상투찰_김천농업기술센터-이정준0420" xfId="2693"/>
    <cellStyle name="_인원계획표 _거제U-2(3차)_거제U-2(3차)_신석용상투찰_김천전망대조명공사0323" xfId="2694"/>
    <cellStyle name="_인원계획표 _거제U-2(3차)_거제U-2(3차)_신석용상투찰_김천전망대조명공사0323_김천농업기술센터-이정준0420" xfId="2695"/>
    <cellStyle name="_인원계획표 _거제U-2(3차)_김천농업기술센터-이정준0420" xfId="2696"/>
    <cellStyle name="_인원계획표 _거제U-2(3차)_김천전망대조명공사0323" xfId="2697"/>
    <cellStyle name="_인원계획표 _거제U-2(3차)_김천전망대조명공사0323_김천농업기술센터-이정준0420" xfId="2698"/>
    <cellStyle name="_인원계획표 _거제U-2(3차)_신석용상투찰" xfId="2699"/>
    <cellStyle name="_인원계획표 _거제U-2(3차)_신석용상투찰_김천농업기술센터-이정준0420" xfId="2700"/>
    <cellStyle name="_인원계획표 _거제U-2(3차)_신석용상투찰_김천전망대조명공사0323" xfId="2701"/>
    <cellStyle name="_인원계획표 _거제U-2(3차)_신석용상투찰_김천전망대조명공사0323_김천농업기술센터-이정준0420" xfId="2702"/>
    <cellStyle name="_인원계획표 _공내역서" xfId="2703"/>
    <cellStyle name="_인원계획표 _공내역서_수원율전 실행내역" xfId="2704"/>
    <cellStyle name="_인원계획표 _공내역서_수원율전 실행내역 검토안" xfId="2705"/>
    <cellStyle name="_인원계획표 _공내역서_수원율전 실행내역 검토안_수원율전 실행내역" xfId="2706"/>
    <cellStyle name="_인원계획표 _공내역서_수원율전 실행내역 검토안_수원율전 실행내역 검토안" xfId="2707"/>
    <cellStyle name="_인원계획표 _공내역서_수원율전 실행내역 검토안_수원율전 실행내역 검토안_수정구 태평동 주상복합 실행내역 검토안" xfId="2708"/>
    <cellStyle name="_인원계획표 _공내역서_수원율전 실행내역 검토안_수원율전 실행내역 검토안_태평동 실행내역서" xfId="2709"/>
    <cellStyle name="_인원계획표 _공내역서_수원율전 실행내역 검토안_수정구 태평동 주상복합 실행내역 검토안" xfId="2710"/>
    <cellStyle name="_인원계획표 _공내역서_수원율전 실행내역 검토안_실행내역서" xfId="2711"/>
    <cellStyle name="_인원계획표 _공내역서_수원율전 실행내역 검토안_실행내역서 - 구미옥계(가)" xfId="2712"/>
    <cellStyle name="_인원계획표 _공내역서_수원율전 실행내역 검토안_실행내역서-경산백천" xfId="2713"/>
    <cellStyle name="_인원계획표 _공내역서_수원율전 실행내역 검토안_염창동 주상복합 실행내역 검토안" xfId="2714"/>
    <cellStyle name="_인원계획표 _공내역서_수원율전 실행내역 검토안_태평동 실행내역서" xfId="2715"/>
    <cellStyle name="_인원계획표 _공내역서_수원율전조합" xfId="2716"/>
    <cellStyle name="_인원계획표 _공내역서_수원율전조합_수원율전 실행내역" xfId="2717"/>
    <cellStyle name="_인원계획표 _공내역서_수원율전조합_수원율전 실행내역 검토안" xfId="2718"/>
    <cellStyle name="_인원계획표 _공내역서_수원율전조합_수원율전 실행내역 검토안_수정구 태평동 주상복합 실행내역 검토안" xfId="2719"/>
    <cellStyle name="_인원계획표 _공내역서_수원율전조합_수원율전 실행내역 검토안_태평동 실행내역서" xfId="2720"/>
    <cellStyle name="_인원계획표 _공내역서_수원율전조합_수정구 태평동 주상복합 실행내역 검토안" xfId="2721"/>
    <cellStyle name="_인원계획표 _공내역서_수원율전조합_실행내역서" xfId="2722"/>
    <cellStyle name="_인원계획표 _공내역서_수원율전조합_실행내역서 - 구미옥계(가)" xfId="2723"/>
    <cellStyle name="_인원계획표 _공내역서_수원율전조합_실행내역서-경산백천" xfId="2724"/>
    <cellStyle name="_인원계획표 _공내역서_수원율전조합_염창동 주상복합 실행내역 검토안" xfId="2725"/>
    <cellStyle name="_인원계획표 _공내역서_수원율전조합_태평동 실행내역서" xfId="2726"/>
    <cellStyle name="_인원계획표 _공내역서_수정구 태평동 주상복합 실행내역 검토안" xfId="2727"/>
    <cellStyle name="_인원계획표 _공내역서_태평동 실행내역서" xfId="2728"/>
    <cellStyle name="_인원계획표 _공내역서-창호" xfId="2729"/>
    <cellStyle name="_인원계획표 _공내역서-창호_수원율전 실행내역" xfId="2730"/>
    <cellStyle name="_인원계획표 _공내역서-창호_수원율전 실행내역 검토안" xfId="2731"/>
    <cellStyle name="_인원계획표 _공내역서-창호_수원율전 실행내역 검토안_수원율전 실행내역" xfId="2732"/>
    <cellStyle name="_인원계획표 _공내역서-창호_수원율전 실행내역 검토안_수원율전 실행내역 검토안" xfId="2733"/>
    <cellStyle name="_인원계획표 _공내역서-창호_수원율전 실행내역 검토안_수원율전 실행내역 검토안_수정구 태평동 주상복합 실행내역 검토안" xfId="2734"/>
    <cellStyle name="_인원계획표 _공내역서-창호_수원율전 실행내역 검토안_수원율전 실행내역 검토안_태평동 실행내역서" xfId="2735"/>
    <cellStyle name="_인원계획표 _공내역서-창호_수원율전 실행내역 검토안_수정구 태평동 주상복합 실행내역 검토안" xfId="2736"/>
    <cellStyle name="_인원계획표 _공내역서-창호_수원율전 실행내역 검토안_실행내역서" xfId="2737"/>
    <cellStyle name="_인원계획표 _공내역서-창호_수원율전 실행내역 검토안_실행내역서 - 구미옥계(가)" xfId="2738"/>
    <cellStyle name="_인원계획표 _공내역서-창호_수원율전 실행내역 검토안_실행내역서-경산백천" xfId="2739"/>
    <cellStyle name="_인원계획표 _공내역서-창호_수원율전 실행내역 검토안_염창동 주상복합 실행내역 검토안" xfId="2740"/>
    <cellStyle name="_인원계획표 _공내역서-창호_수원율전 실행내역 검토안_태평동 실행내역서" xfId="2741"/>
    <cellStyle name="_인원계획표 _공내역서-창호_수원율전조합" xfId="2742"/>
    <cellStyle name="_인원계획표 _공내역서-창호_수원율전조합_수원율전 실행내역" xfId="2743"/>
    <cellStyle name="_인원계획표 _공내역서-창호_수원율전조합_수원율전 실행내역 검토안" xfId="2744"/>
    <cellStyle name="_인원계획표 _공내역서-창호_수원율전조합_수원율전 실행내역 검토안_수정구 태평동 주상복합 실행내역 검토안" xfId="2745"/>
    <cellStyle name="_인원계획표 _공내역서-창호_수원율전조합_수원율전 실행내역 검토안_태평동 실행내역서" xfId="2746"/>
    <cellStyle name="_인원계획표 _공내역서-창호_수원율전조합_수정구 태평동 주상복합 실행내역 검토안" xfId="2747"/>
    <cellStyle name="_인원계획표 _공내역서-창호_수원율전조합_실행내역서" xfId="2748"/>
    <cellStyle name="_인원계획표 _공내역서-창호_수원율전조합_실행내역서 - 구미옥계(가)" xfId="2749"/>
    <cellStyle name="_인원계획표 _공내역서-창호_수원율전조합_실행내역서-경산백천" xfId="2750"/>
    <cellStyle name="_인원계획표 _공내역서-창호_수원율전조합_염창동 주상복합 실행내역 검토안" xfId="2751"/>
    <cellStyle name="_인원계획표 _공내역서-창호_수원율전조합_태평동 실행내역서" xfId="2752"/>
    <cellStyle name="_인원계획표 _공내역서-창호_수정구 태평동 주상복합 실행내역 검토안" xfId="2753"/>
    <cellStyle name="_인원계획표 _공내역서-창호_태평동 실행내역서" xfId="2754"/>
    <cellStyle name="_인원계획표 _공내역서-창호분개" xfId="2755"/>
    <cellStyle name="_인원계획표 _공내역서-창호분개_수원율전 실행내역" xfId="2756"/>
    <cellStyle name="_인원계획표 _공내역서-창호분개_수원율전 실행내역 검토안" xfId="2757"/>
    <cellStyle name="_인원계획표 _공내역서-창호분개_수원율전 실행내역 검토안_수원율전 실행내역" xfId="2758"/>
    <cellStyle name="_인원계획표 _공내역서-창호분개_수원율전 실행내역 검토안_수원율전 실행내역 검토안" xfId="2759"/>
    <cellStyle name="_인원계획표 _공내역서-창호분개_수원율전 실행내역 검토안_수원율전 실행내역 검토안_수정구 태평동 주상복합 실행내역 검토안" xfId="2760"/>
    <cellStyle name="_인원계획표 _공내역서-창호분개_수원율전 실행내역 검토안_수원율전 실행내역 검토안_태평동 실행내역서" xfId="2761"/>
    <cellStyle name="_인원계획표 _공내역서-창호분개_수원율전 실행내역 검토안_수정구 태평동 주상복합 실행내역 검토안" xfId="2762"/>
    <cellStyle name="_인원계획표 _공내역서-창호분개_수원율전 실행내역 검토안_실행내역서" xfId="2763"/>
    <cellStyle name="_인원계획표 _공내역서-창호분개_수원율전 실행내역 검토안_실행내역서 - 구미옥계(가)" xfId="2764"/>
    <cellStyle name="_인원계획표 _공내역서-창호분개_수원율전 실행내역 검토안_실행내역서-경산백천" xfId="2765"/>
    <cellStyle name="_인원계획표 _공내역서-창호분개_수원율전 실행내역 검토안_염창동 주상복합 실행내역 검토안" xfId="2766"/>
    <cellStyle name="_인원계획표 _공내역서-창호분개_수원율전 실행내역 검토안_태평동 실행내역서" xfId="2767"/>
    <cellStyle name="_인원계획표 _공내역서-창호분개_수원율전조합" xfId="2768"/>
    <cellStyle name="_인원계획표 _공내역서-창호분개_수원율전조합_수원율전 실행내역" xfId="2769"/>
    <cellStyle name="_인원계획표 _공내역서-창호분개_수원율전조합_수원율전 실행내역 검토안" xfId="2770"/>
    <cellStyle name="_인원계획표 _공내역서-창호분개_수원율전조합_수원율전 실행내역 검토안_수정구 태평동 주상복합 실행내역 검토안" xfId="2771"/>
    <cellStyle name="_인원계획표 _공내역서-창호분개_수원율전조합_수원율전 실행내역 검토안_태평동 실행내역서" xfId="2772"/>
    <cellStyle name="_인원계획표 _공내역서-창호분개_수원율전조합_수정구 태평동 주상복합 실행내역 검토안" xfId="2773"/>
    <cellStyle name="_인원계획표 _공내역서-창호분개_수원율전조합_실행내역서" xfId="2774"/>
    <cellStyle name="_인원계획표 _공내역서-창호분개_수원율전조합_실행내역서 - 구미옥계(가)" xfId="2775"/>
    <cellStyle name="_인원계획표 _공내역서-창호분개_수원율전조합_실행내역서-경산백천" xfId="2776"/>
    <cellStyle name="_인원계획표 _공내역서-창호분개_수원율전조합_염창동 주상복합 실행내역 검토안" xfId="2777"/>
    <cellStyle name="_인원계획표 _공내역서-창호분개_수원율전조합_태평동 실행내역서" xfId="2778"/>
    <cellStyle name="_인원계획표 _공내역서-창호분개_수정구 태평동 주상복합 실행내역 검토안" xfId="2779"/>
    <cellStyle name="_인원계획표 _공내역서-창호분개_태평동 실행내역서" xfId="2780"/>
    <cellStyle name="_인원계획표 _김천농업기술센터-이정준0420" xfId="2781"/>
    <cellStyle name="_인원계획표 _김천전망대조명공사0323" xfId="2782"/>
    <cellStyle name="_인원계획표 _김천전망대조명공사0323_김천농업기술센터-이정준0420" xfId="2783"/>
    <cellStyle name="_인원계획표 _도급내역서(01년1월)" xfId="2784"/>
    <cellStyle name="_인원계획표 _도급내역서(01년1월)_김천농업기술센터-이정준0420" xfId="2785"/>
    <cellStyle name="_인원계획표 _도급내역서(01년1월)_김천전망대조명공사0323" xfId="2786"/>
    <cellStyle name="_인원계획표 _도급내역서(01년1월)_김천전망대조명공사0323_김천농업기술센터-이정준0420" xfId="2787"/>
    <cellStyle name="_인원계획표 _도급내역서(최종)" xfId="2788"/>
    <cellStyle name="_인원계획표 _도급내역서(최종)_김천농업기술센터-이정준0420" xfId="2789"/>
    <cellStyle name="_인원계획표 _도급내역서(최종)_김천전망대조명공사0323" xfId="2790"/>
    <cellStyle name="_인원계획표 _도급내역서(최종)_김천전망대조명공사0323_김천농업기술센터-이정준0420" xfId="2791"/>
    <cellStyle name="_인원계획표 _수원율전 실행내역" xfId="2792"/>
    <cellStyle name="_인원계획표 _수원율전 실행내역 검토안" xfId="2793"/>
    <cellStyle name="_인원계획표 _수원율전 실행내역 검토안_수원율전 실행내역" xfId="2794"/>
    <cellStyle name="_인원계획표 _수원율전 실행내역 검토안_수원율전 실행내역 검토안" xfId="2795"/>
    <cellStyle name="_인원계획표 _수원율전 실행내역 검토안_수원율전 실행내역 검토안_수정구 태평동 주상복합 실행내역 검토안" xfId="2796"/>
    <cellStyle name="_인원계획표 _수원율전 실행내역 검토안_수원율전 실행내역 검토안_태평동 실행내역서" xfId="2797"/>
    <cellStyle name="_인원계획표 _수원율전 실행내역 검토안_수정구 태평동 주상복합 실행내역 검토안" xfId="2798"/>
    <cellStyle name="_인원계획표 _수원율전 실행내역 검토안_실행내역서" xfId="2799"/>
    <cellStyle name="_인원계획표 _수원율전 실행내역 검토안_실행내역서 - 구미옥계(가)" xfId="2800"/>
    <cellStyle name="_인원계획표 _수원율전 실행내역 검토안_실행내역서-경산백천" xfId="2801"/>
    <cellStyle name="_인원계획표 _수원율전 실행내역 검토안_염창동 주상복합 실행내역 검토안" xfId="2802"/>
    <cellStyle name="_인원계획표 _수원율전 실행내역 검토안_태평동 실행내역서" xfId="2803"/>
    <cellStyle name="_인원계획표 _수원율전조합" xfId="2804"/>
    <cellStyle name="_인원계획표 _수원율전조합_수원율전 실행내역" xfId="2805"/>
    <cellStyle name="_인원계획표 _수원율전조합_수원율전 실행내역 검토안" xfId="2806"/>
    <cellStyle name="_인원계획표 _수원율전조합_수원율전 실행내역 검토안_수정구 태평동 주상복합 실행내역 검토안" xfId="2807"/>
    <cellStyle name="_인원계획표 _수원율전조합_수원율전 실행내역 검토안_태평동 실행내역서" xfId="2808"/>
    <cellStyle name="_인원계획표 _수원율전조합_수정구 태평동 주상복합 실행내역 검토안" xfId="2809"/>
    <cellStyle name="_인원계획표 _수원율전조합_실행내역서" xfId="2810"/>
    <cellStyle name="_인원계획표 _수원율전조합_실행내역서 - 구미옥계(가)" xfId="2811"/>
    <cellStyle name="_인원계획표 _수원율전조합_실행내역서-경산백천" xfId="2812"/>
    <cellStyle name="_인원계획표 _수원율전조합_염창동 주상복합 실행내역 검토안" xfId="2813"/>
    <cellStyle name="_인원계획표 _수원율전조합_태평동 실행내역서" xfId="2814"/>
    <cellStyle name="_인원계획표 _수정구 태평동 주상복합 실행내역 검토안" xfId="2815"/>
    <cellStyle name="_인원계획표 _신석용상투찰" xfId="2816"/>
    <cellStyle name="_인원계획표 _신석용상투찰_김천농업기술센터-이정준0420" xfId="2817"/>
    <cellStyle name="_인원계획표 _신석용상투찰_김천전망대조명공사0323" xfId="2818"/>
    <cellStyle name="_인원계획표 _신석용상투찰_김천전망대조명공사0323_김천농업기술센터-이정준0420" xfId="2819"/>
    <cellStyle name="_인원계획표 _적격 " xfId="2820"/>
    <cellStyle name="_인원계획표 _적격 _공내역서" xfId="2821"/>
    <cellStyle name="_인원계획표 _적격 _공내역서_수원율전 실행내역" xfId="2822"/>
    <cellStyle name="_인원계획표 _적격 _공내역서_수원율전 실행내역 검토안" xfId="2823"/>
    <cellStyle name="_인원계획표 _적격 _공내역서_수원율전 실행내역 검토안_수원율전 실행내역" xfId="2824"/>
    <cellStyle name="_인원계획표 _적격 _공내역서_수원율전 실행내역 검토안_수원율전 실행내역 검토안" xfId="2825"/>
    <cellStyle name="_인원계획표 _적격 _공내역서_수원율전 실행내역 검토안_수원율전 실행내역 검토안_수정구 태평동 주상복합 실행내역 검토안" xfId="2826"/>
    <cellStyle name="_인원계획표 _적격 _공내역서_수원율전 실행내역 검토안_수원율전 실행내역 검토안_태평동 실행내역서" xfId="2827"/>
    <cellStyle name="_인원계획표 _적격 _공내역서_수원율전 실행내역 검토안_수정구 태평동 주상복합 실행내역 검토안" xfId="2828"/>
    <cellStyle name="_인원계획표 _적격 _공내역서_수원율전 실행내역 검토안_실행내역서" xfId="2829"/>
    <cellStyle name="_인원계획표 _적격 _공내역서_수원율전 실행내역 검토안_실행내역서 - 구미옥계(가)" xfId="2830"/>
    <cellStyle name="_인원계획표 _적격 _공내역서_수원율전 실행내역 검토안_실행내역서-경산백천" xfId="2831"/>
    <cellStyle name="_인원계획표 _적격 _공내역서_수원율전 실행내역 검토안_염창동 주상복합 실행내역 검토안" xfId="2832"/>
    <cellStyle name="_인원계획표 _적격 _공내역서_수원율전 실행내역 검토안_태평동 실행내역서" xfId="2833"/>
    <cellStyle name="_인원계획표 _적격 _공내역서_수원율전조합" xfId="2834"/>
    <cellStyle name="_인원계획표 _적격 _공내역서_수원율전조합_수원율전 실행내역" xfId="2835"/>
    <cellStyle name="_인원계획표 _적격 _공내역서_수원율전조합_수원율전 실행내역 검토안" xfId="2836"/>
    <cellStyle name="_인원계획표 _적격 _공내역서_수원율전조합_수원율전 실행내역 검토안_수정구 태평동 주상복합 실행내역 검토안" xfId="2837"/>
    <cellStyle name="_인원계획표 _적격 _공내역서_수원율전조합_수원율전 실행내역 검토안_태평동 실행내역서" xfId="2838"/>
    <cellStyle name="_인원계획표 _적격 _공내역서_수원율전조합_수정구 태평동 주상복합 실행내역 검토안" xfId="2839"/>
    <cellStyle name="_인원계획표 _적격 _공내역서_수원율전조합_실행내역서" xfId="2840"/>
    <cellStyle name="_인원계획표 _적격 _공내역서_수원율전조합_실행내역서 - 구미옥계(가)" xfId="2841"/>
    <cellStyle name="_인원계획표 _적격 _공내역서_수원율전조합_실행내역서-경산백천" xfId="2842"/>
    <cellStyle name="_인원계획표 _적격 _공내역서_수원율전조합_염창동 주상복합 실행내역 검토안" xfId="2843"/>
    <cellStyle name="_인원계획표 _적격 _공내역서_수원율전조합_태평동 실행내역서" xfId="2844"/>
    <cellStyle name="_인원계획표 _적격 _공내역서_수정구 태평동 주상복합 실행내역 검토안" xfId="2845"/>
    <cellStyle name="_인원계획표 _적격 _공내역서_태평동 실행내역서" xfId="2846"/>
    <cellStyle name="_인원계획표 _적격 _공내역서-창호" xfId="2847"/>
    <cellStyle name="_인원계획표 _적격 _공내역서-창호_수원율전 실행내역" xfId="2848"/>
    <cellStyle name="_인원계획표 _적격 _공내역서-창호_수원율전 실행내역 검토안" xfId="2849"/>
    <cellStyle name="_인원계획표 _적격 _공내역서-창호_수원율전 실행내역 검토안_수원율전 실행내역" xfId="2850"/>
    <cellStyle name="_인원계획표 _적격 _공내역서-창호_수원율전 실행내역 검토안_수원율전 실행내역 검토안" xfId="2851"/>
    <cellStyle name="_인원계획표 _적격 _공내역서-창호_수원율전 실행내역 검토안_수원율전 실행내역 검토안_수정구 태평동 주상복합 실행내역 검토안" xfId="2852"/>
    <cellStyle name="_인원계획표 _적격 _공내역서-창호_수원율전 실행내역 검토안_수원율전 실행내역 검토안_태평동 실행내역서" xfId="2853"/>
    <cellStyle name="_인원계획표 _적격 _공내역서-창호_수원율전 실행내역 검토안_수정구 태평동 주상복합 실행내역 검토안" xfId="2854"/>
    <cellStyle name="_인원계획표 _적격 _공내역서-창호_수원율전 실행내역 검토안_실행내역서" xfId="2855"/>
    <cellStyle name="_인원계획표 _적격 _공내역서-창호_수원율전 실행내역 검토안_실행내역서 - 구미옥계(가)" xfId="2856"/>
    <cellStyle name="_인원계획표 _적격 _공내역서-창호_수원율전 실행내역 검토안_실행내역서-경산백천" xfId="2857"/>
    <cellStyle name="_인원계획표 _적격 _공내역서-창호_수원율전 실행내역 검토안_염창동 주상복합 실행내역 검토안" xfId="2858"/>
    <cellStyle name="_인원계획표 _적격 _공내역서-창호_수원율전 실행내역 검토안_태평동 실행내역서" xfId="2859"/>
    <cellStyle name="_인원계획표 _적격 _공내역서-창호_수원율전조합" xfId="2860"/>
    <cellStyle name="_인원계획표 _적격 _공내역서-창호_수원율전조합_수원율전 실행내역" xfId="2861"/>
    <cellStyle name="_인원계획표 _적격 _공내역서-창호_수원율전조합_수원율전 실행내역 검토안" xfId="2862"/>
    <cellStyle name="_인원계획표 _적격 _공내역서-창호_수원율전조합_수원율전 실행내역 검토안_수정구 태평동 주상복합 실행내역 검토안" xfId="2863"/>
    <cellStyle name="_인원계획표 _적격 _공내역서-창호_수원율전조합_수원율전 실행내역 검토안_태평동 실행내역서" xfId="2864"/>
    <cellStyle name="_인원계획표 _적격 _공내역서-창호_수원율전조합_수정구 태평동 주상복합 실행내역 검토안" xfId="2865"/>
    <cellStyle name="_인원계획표 _적격 _공내역서-창호_수원율전조합_실행내역서" xfId="2866"/>
    <cellStyle name="_인원계획표 _적격 _공내역서-창호_수원율전조합_실행내역서 - 구미옥계(가)" xfId="2867"/>
    <cellStyle name="_인원계획표 _적격 _공내역서-창호_수원율전조합_실행내역서-경산백천" xfId="2868"/>
    <cellStyle name="_인원계획표 _적격 _공내역서-창호_수원율전조합_염창동 주상복합 실행내역 검토안" xfId="2869"/>
    <cellStyle name="_인원계획표 _적격 _공내역서-창호_수원율전조합_태평동 실행내역서" xfId="2870"/>
    <cellStyle name="_인원계획표 _적격 _공내역서-창호_수정구 태평동 주상복합 실행내역 검토안" xfId="2871"/>
    <cellStyle name="_인원계획표 _적격 _공내역서-창호_태평동 실행내역서" xfId="2872"/>
    <cellStyle name="_인원계획표 _적격 _공내역서-창호분개" xfId="2873"/>
    <cellStyle name="_인원계획표 _적격 _공내역서-창호분개_수원율전 실행내역" xfId="2874"/>
    <cellStyle name="_인원계획표 _적격 _공내역서-창호분개_수원율전 실행내역 검토안" xfId="2875"/>
    <cellStyle name="_인원계획표 _적격 _공내역서-창호분개_수원율전 실행내역 검토안_수원율전 실행내역" xfId="2876"/>
    <cellStyle name="_인원계획표 _적격 _공내역서-창호분개_수원율전 실행내역 검토안_수원율전 실행내역 검토안" xfId="2877"/>
    <cellStyle name="_인원계획표 _적격 _공내역서-창호분개_수원율전 실행내역 검토안_수원율전 실행내역 검토안_수정구 태평동 주상복합 실행내역 검토안" xfId="2878"/>
    <cellStyle name="_인원계획표 _적격 _공내역서-창호분개_수원율전 실행내역 검토안_수원율전 실행내역 검토안_태평동 실행내역서" xfId="2879"/>
    <cellStyle name="_인원계획표 _적격 _공내역서-창호분개_수원율전 실행내역 검토안_수정구 태평동 주상복합 실행내역 검토안" xfId="2880"/>
    <cellStyle name="_인원계획표 _적격 _공내역서-창호분개_수원율전 실행내역 검토안_실행내역서" xfId="2881"/>
    <cellStyle name="_인원계획표 _적격 _공내역서-창호분개_수원율전 실행내역 검토안_실행내역서 - 구미옥계(가)" xfId="2882"/>
    <cellStyle name="_인원계획표 _적격 _공내역서-창호분개_수원율전 실행내역 검토안_실행내역서-경산백천" xfId="2883"/>
    <cellStyle name="_인원계획표 _적격 _공내역서-창호분개_수원율전 실행내역 검토안_염창동 주상복합 실행내역 검토안" xfId="2884"/>
    <cellStyle name="_인원계획표 _적격 _공내역서-창호분개_수원율전 실행내역 검토안_태평동 실행내역서" xfId="2885"/>
    <cellStyle name="_인원계획표 _적격 _공내역서-창호분개_수원율전조합" xfId="2886"/>
    <cellStyle name="_인원계획표 _적격 _공내역서-창호분개_수원율전조합_수원율전 실행내역" xfId="2887"/>
    <cellStyle name="_인원계획표 _적격 _공내역서-창호분개_수원율전조합_수원율전 실행내역 검토안" xfId="2888"/>
    <cellStyle name="_인원계획표 _적격 _공내역서-창호분개_수원율전조합_수원율전 실행내역 검토안_수정구 태평동 주상복합 실행내역 검토안" xfId="2889"/>
    <cellStyle name="_인원계획표 _적격 _공내역서-창호분개_수원율전조합_수원율전 실행내역 검토안_태평동 실행내역서" xfId="2890"/>
    <cellStyle name="_인원계획표 _적격 _공내역서-창호분개_수원율전조합_수정구 태평동 주상복합 실행내역 검토안" xfId="2891"/>
    <cellStyle name="_인원계획표 _적격 _공내역서-창호분개_수원율전조합_실행내역서" xfId="2892"/>
    <cellStyle name="_인원계획표 _적격 _공내역서-창호분개_수원율전조합_실행내역서 - 구미옥계(가)" xfId="2893"/>
    <cellStyle name="_인원계획표 _적격 _공내역서-창호분개_수원율전조합_실행내역서-경산백천" xfId="2894"/>
    <cellStyle name="_인원계획표 _적격 _공내역서-창호분개_수원율전조합_염창동 주상복합 실행내역 검토안" xfId="2895"/>
    <cellStyle name="_인원계획표 _적격 _공내역서-창호분개_수원율전조합_태평동 실행내역서" xfId="2896"/>
    <cellStyle name="_인원계획표 _적격 _공내역서-창호분개_수정구 태평동 주상복합 실행내역 검토안" xfId="2897"/>
    <cellStyle name="_인원계획표 _적격 _공내역서-창호분개_태평동 실행내역서" xfId="2898"/>
    <cellStyle name="_인원계획표 _적격 _김천농업기술센터-이정준0420" xfId="2899"/>
    <cellStyle name="_인원계획표 _적격 _김천전망대조명공사0323" xfId="2900"/>
    <cellStyle name="_인원계획표 _적격 _김천전망대조명공사0323_김천농업기술센터-이정준0420" xfId="2901"/>
    <cellStyle name="_인원계획표 _적격 _수원율전 실행내역" xfId="2902"/>
    <cellStyle name="_인원계획표 _적격 _수원율전 실행내역 검토안" xfId="2903"/>
    <cellStyle name="_인원계획표 _적격 _수원율전 실행내역 검토안_수원율전 실행내역" xfId="2904"/>
    <cellStyle name="_인원계획표 _적격 _수원율전 실행내역 검토안_수원율전 실행내역 검토안" xfId="2905"/>
    <cellStyle name="_인원계획표 _적격 _수원율전 실행내역 검토안_수원율전 실행내역 검토안_수정구 태평동 주상복합 실행내역 검토안" xfId="2906"/>
    <cellStyle name="_인원계획표 _적격 _수원율전 실행내역 검토안_수원율전 실행내역 검토안_태평동 실행내역서" xfId="2907"/>
    <cellStyle name="_인원계획표 _적격 _수원율전 실행내역 검토안_수정구 태평동 주상복합 실행내역 검토안" xfId="2908"/>
    <cellStyle name="_인원계획표 _적격 _수원율전 실행내역 검토안_실행내역서" xfId="2909"/>
    <cellStyle name="_인원계획표 _적격 _수원율전 실행내역 검토안_실행내역서 - 구미옥계(가)" xfId="2910"/>
    <cellStyle name="_인원계획표 _적격 _수원율전 실행내역 검토안_실행내역서-경산백천" xfId="2911"/>
    <cellStyle name="_인원계획표 _적격 _수원율전 실행내역 검토안_염창동 주상복합 실행내역 검토안" xfId="2912"/>
    <cellStyle name="_인원계획표 _적격 _수원율전 실행내역 검토안_태평동 실행내역서" xfId="2913"/>
    <cellStyle name="_인원계획표 _적격 _수원율전조합" xfId="2914"/>
    <cellStyle name="_인원계획표 _적격 _수원율전조합_수원율전 실행내역" xfId="2915"/>
    <cellStyle name="_인원계획표 _적격 _수원율전조합_수원율전 실행내역 검토안" xfId="2916"/>
    <cellStyle name="_인원계획표 _적격 _수원율전조합_수원율전 실행내역 검토안_수정구 태평동 주상복합 실행내역 검토안" xfId="2917"/>
    <cellStyle name="_인원계획표 _적격 _수원율전조합_수원율전 실행내역 검토안_태평동 실행내역서" xfId="2918"/>
    <cellStyle name="_인원계획표 _적격 _수원율전조합_수정구 태평동 주상복합 실행내역 검토안" xfId="2919"/>
    <cellStyle name="_인원계획표 _적격 _수원율전조합_실행내역서" xfId="2920"/>
    <cellStyle name="_인원계획표 _적격 _수원율전조합_실행내역서 - 구미옥계(가)" xfId="2921"/>
    <cellStyle name="_인원계획표 _적격 _수원율전조합_실행내역서-경산백천" xfId="2922"/>
    <cellStyle name="_인원계획표 _적격 _수원율전조합_염창동 주상복합 실행내역 검토안" xfId="2923"/>
    <cellStyle name="_인원계획표 _적격 _수원율전조합_태평동 실행내역서" xfId="2924"/>
    <cellStyle name="_인원계획표 _적격 _수정구 태평동 주상복합 실행내역 검토안" xfId="2925"/>
    <cellStyle name="_인원계획표 _적격 _전체2회 설계변경 내역서 1공구" xfId="2926"/>
    <cellStyle name="_인원계획표 _적격 _전체2회 설계변경 내역서 1공구_1공구" xfId="2927"/>
    <cellStyle name="_인원계획표 _적격 _전체2회 설계변경 내역서 1공구_1공구_김천농업기술센터-이정준0420" xfId="2928"/>
    <cellStyle name="_인원계획표 _적격 _전체2회 설계변경 내역서 1공구_1공구_김천전망대조명공사0323" xfId="2929"/>
    <cellStyle name="_인원계획표 _적격 _전체2회 설계변경 내역서 1공구_1공구_김천전망대조명공사0323_김천농업기술센터-이정준0420" xfId="2930"/>
    <cellStyle name="_인원계획표 _적격 _전체2회 설계변경 내역서 1공구_1공구작업" xfId="2931"/>
    <cellStyle name="_인원계획표 _적격 _전체2회 설계변경 내역서 1공구_1공구작업_김천농업기술센터-이정준0420" xfId="2932"/>
    <cellStyle name="_인원계획표 _적격 _전체2회 설계변경 내역서 1공구_1공구작업_김천전망대조명공사0323" xfId="2933"/>
    <cellStyle name="_인원계획표 _적격 _전체2회 설계변경 내역서 1공구_1공구작업_김천전망대조명공사0323_김천농업기술센터-이정준0420" xfId="2934"/>
    <cellStyle name="_인원계획표 _적격 _전체2회 설계변경 내역서 1공구_1공구하도급작업파일(0507)" xfId="2935"/>
    <cellStyle name="_인원계획표 _적격 _전체2회 설계변경 내역서 1공구_1공구하도급작업파일(0507)_김천농업기술센터-이정준0420" xfId="2936"/>
    <cellStyle name="_인원계획표 _적격 _전체2회 설계변경 내역서 1공구_1공구하도급작업파일(0507)_김천전망대조명공사0323" xfId="2937"/>
    <cellStyle name="_인원계획표 _적격 _전체2회 설계변경 내역서 1공구_1공구하도급작업파일(0507)_김천전망대조명공사0323_김천농업기술센터-이정준0420" xfId="2938"/>
    <cellStyle name="_인원계획표 _적격 _전체2회 설계변경 내역서 1공구_1공구하도급작업파일건정토건협상중" xfId="2939"/>
    <cellStyle name="_인원계획표 _적격 _전체2회 설계변경 내역서 1공구_1공구하도급작업파일건정토건협상중_김천농업기술센터-이정준0420" xfId="2940"/>
    <cellStyle name="_인원계획표 _적격 _전체2회 설계변경 내역서 1공구_1공구하도급작업파일건정토건협상중_김천전망대조명공사0323" xfId="2941"/>
    <cellStyle name="_인원계획표 _적격 _전체2회 설계변경 내역서 1공구_1공구하도급작업파일건정토건협상중_김천전망대조명공사0323_김천농업기술센터-이정준0420" xfId="2942"/>
    <cellStyle name="_인원계획표 _적격 _전체2회 설계변경 내역서 1공구_김천농업기술센터-이정준0420" xfId="2943"/>
    <cellStyle name="_인원계획표 _적격 _전체2회 설계변경 내역서 1공구_김천전망대조명공사0323" xfId="2944"/>
    <cellStyle name="_인원계획표 _적격 _전체2회 설계변경 내역서 1공구_김천전망대조명공사0323_김천농업기술센터-이정준0420" xfId="2945"/>
    <cellStyle name="_인원계획표 _적격 _지붕공사" xfId="2946"/>
    <cellStyle name="_인원계획표 _적격 _지붕공사_수원율전 실행내역" xfId="2947"/>
    <cellStyle name="_인원계획표 _적격 _지붕공사_수원율전 실행내역 검토안" xfId="2948"/>
    <cellStyle name="_인원계획표 _적격 _지붕공사_수원율전 실행내역 검토안_수원율전 실행내역" xfId="2949"/>
    <cellStyle name="_인원계획표 _적격 _지붕공사_수원율전 실행내역 검토안_수원율전 실행내역 검토안" xfId="2950"/>
    <cellStyle name="_인원계획표 _적격 _지붕공사_수원율전 실행내역 검토안_수원율전 실행내역 검토안_수정구 태평동 주상복합 실행내역 검토안" xfId="2951"/>
    <cellStyle name="_인원계획표 _적격 _지붕공사_수원율전 실행내역 검토안_수원율전 실행내역 검토안_태평동 실행내역서" xfId="2952"/>
    <cellStyle name="_인원계획표 _적격 _지붕공사_수원율전 실행내역 검토안_수정구 태평동 주상복합 실행내역 검토안" xfId="2953"/>
    <cellStyle name="_인원계획표 _적격 _지붕공사_수원율전 실행내역 검토안_실행내역서" xfId="2954"/>
    <cellStyle name="_인원계획표 _적격 _지붕공사_수원율전 실행내역 검토안_실행내역서 - 구미옥계(가)" xfId="2955"/>
    <cellStyle name="_인원계획표 _적격 _지붕공사_수원율전 실행내역 검토안_실행내역서-경산백천" xfId="2956"/>
    <cellStyle name="_인원계획표 _적격 _지붕공사_수원율전 실행내역 검토안_염창동 주상복합 실행내역 검토안" xfId="2957"/>
    <cellStyle name="_인원계획표 _적격 _지붕공사_수원율전 실행내역 검토안_태평동 실행내역서" xfId="2958"/>
    <cellStyle name="_인원계획표 _적격 _지붕공사_수원율전조합" xfId="2959"/>
    <cellStyle name="_인원계획표 _적격 _지붕공사_수원율전조합_수원율전 실행내역" xfId="2960"/>
    <cellStyle name="_인원계획표 _적격 _지붕공사_수원율전조합_수원율전 실행내역 검토안" xfId="2961"/>
    <cellStyle name="_인원계획표 _적격 _지붕공사_수원율전조합_수원율전 실행내역 검토안_수정구 태평동 주상복합 실행내역 검토안" xfId="2962"/>
    <cellStyle name="_인원계획표 _적격 _지붕공사_수원율전조합_수원율전 실행내역 검토안_태평동 실행내역서" xfId="2963"/>
    <cellStyle name="_인원계획표 _적격 _지붕공사_수원율전조합_수정구 태평동 주상복합 실행내역 검토안" xfId="2964"/>
    <cellStyle name="_인원계획표 _적격 _지붕공사_수원율전조합_실행내역서" xfId="2965"/>
    <cellStyle name="_인원계획표 _적격 _지붕공사_수원율전조합_실행내역서 - 구미옥계(가)" xfId="2966"/>
    <cellStyle name="_인원계획표 _적격 _지붕공사_수원율전조합_실행내역서-경산백천" xfId="2967"/>
    <cellStyle name="_인원계획표 _적격 _지붕공사_수원율전조합_염창동 주상복합 실행내역 검토안" xfId="2968"/>
    <cellStyle name="_인원계획표 _적격 _지붕공사_수원율전조합_태평동 실행내역서" xfId="2969"/>
    <cellStyle name="_인원계획표 _적격 _지붕공사_수정구 태평동 주상복합 실행내역 검토안" xfId="2970"/>
    <cellStyle name="_인원계획표 _적격 _지붕공사_태평동 실행내역서" xfId="2971"/>
    <cellStyle name="_인원계획표 _적격 _태평동 실행내역서" xfId="2972"/>
    <cellStyle name="_인원계획표 _전체2회 설계변경 내역서 1공구" xfId="2973"/>
    <cellStyle name="_인원계획표 _전체2회 설계변경 내역서 1공구_1공구" xfId="2974"/>
    <cellStyle name="_인원계획표 _전체2회 설계변경 내역서 1공구_1공구_김천농업기술센터-이정준0420" xfId="2975"/>
    <cellStyle name="_인원계획표 _전체2회 설계변경 내역서 1공구_1공구_김천전망대조명공사0323" xfId="2976"/>
    <cellStyle name="_인원계획표 _전체2회 설계변경 내역서 1공구_1공구_김천전망대조명공사0323_김천농업기술센터-이정준0420" xfId="2977"/>
    <cellStyle name="_인원계획표 _전체2회 설계변경 내역서 1공구_1공구작업" xfId="2978"/>
    <cellStyle name="_인원계획표 _전체2회 설계변경 내역서 1공구_1공구작업_김천농업기술센터-이정준0420" xfId="2979"/>
    <cellStyle name="_인원계획표 _전체2회 설계변경 내역서 1공구_1공구작업_김천전망대조명공사0323" xfId="2980"/>
    <cellStyle name="_인원계획표 _전체2회 설계변경 내역서 1공구_1공구작업_김천전망대조명공사0323_김천농업기술센터-이정준0420" xfId="2981"/>
    <cellStyle name="_인원계획표 _전체2회 설계변경 내역서 1공구_1공구하도급작업파일(0507)" xfId="2982"/>
    <cellStyle name="_인원계획표 _전체2회 설계변경 내역서 1공구_1공구하도급작업파일(0507)_김천농업기술센터-이정준0420" xfId="2983"/>
    <cellStyle name="_인원계획표 _전체2회 설계변경 내역서 1공구_1공구하도급작업파일(0507)_김천전망대조명공사0323" xfId="2984"/>
    <cellStyle name="_인원계획표 _전체2회 설계변경 내역서 1공구_1공구하도급작업파일(0507)_김천전망대조명공사0323_김천농업기술센터-이정준0420" xfId="2985"/>
    <cellStyle name="_인원계획표 _전체2회 설계변경 내역서 1공구_1공구하도급작업파일건정토건협상중" xfId="2986"/>
    <cellStyle name="_인원계획표 _전체2회 설계변경 내역서 1공구_1공구하도급작업파일건정토건협상중_김천농업기술센터-이정준0420" xfId="2987"/>
    <cellStyle name="_인원계획표 _전체2회 설계변경 내역서 1공구_1공구하도급작업파일건정토건협상중_김천전망대조명공사0323" xfId="2988"/>
    <cellStyle name="_인원계획표 _전체2회 설계변경 내역서 1공구_1공구하도급작업파일건정토건협상중_김천전망대조명공사0323_김천농업기술센터-이정준0420" xfId="2989"/>
    <cellStyle name="_인원계획표 _전체2회 설계변경 내역서 1공구_김천농업기술센터-이정준0420" xfId="2990"/>
    <cellStyle name="_인원계획표 _전체2회 설계변경 내역서 1공구_김천전망대조명공사0323" xfId="2991"/>
    <cellStyle name="_인원계획표 _전체2회 설계변경 내역서 1공구_김천전망대조명공사0323_김천농업기술센터-이정준0420" xfId="2992"/>
    <cellStyle name="_인원계획표 _지붕공사" xfId="2993"/>
    <cellStyle name="_인원계획표 _지붕공사_수원율전 실행내역" xfId="2994"/>
    <cellStyle name="_인원계획표 _지붕공사_수원율전 실행내역 검토안" xfId="2995"/>
    <cellStyle name="_인원계획표 _지붕공사_수원율전 실행내역 검토안_수원율전 실행내역" xfId="2996"/>
    <cellStyle name="_인원계획표 _지붕공사_수원율전 실행내역 검토안_수원율전 실행내역 검토안" xfId="2997"/>
    <cellStyle name="_인원계획표 _지붕공사_수원율전 실행내역 검토안_수원율전 실행내역 검토안_수정구 태평동 주상복합 실행내역 검토안" xfId="2998"/>
    <cellStyle name="_인원계획표 _지붕공사_수원율전 실행내역 검토안_수원율전 실행내역 검토안_태평동 실행내역서" xfId="2999"/>
    <cellStyle name="_인원계획표 _지붕공사_수원율전 실행내역 검토안_수정구 태평동 주상복합 실행내역 검토안" xfId="3000"/>
    <cellStyle name="_인원계획표 _지붕공사_수원율전 실행내역 검토안_실행내역서" xfId="3001"/>
    <cellStyle name="_인원계획표 _지붕공사_수원율전 실행내역 검토안_실행내역서 - 구미옥계(가)" xfId="3002"/>
    <cellStyle name="_인원계획표 _지붕공사_수원율전 실행내역 검토안_실행내역서-경산백천" xfId="3003"/>
    <cellStyle name="_인원계획표 _지붕공사_수원율전 실행내역 검토안_염창동 주상복합 실행내역 검토안" xfId="3004"/>
    <cellStyle name="_인원계획표 _지붕공사_수원율전 실행내역 검토안_태평동 실행내역서" xfId="3005"/>
    <cellStyle name="_인원계획표 _지붕공사_수원율전조합" xfId="3006"/>
    <cellStyle name="_인원계획표 _지붕공사_수원율전조합_수원율전 실행내역" xfId="3007"/>
    <cellStyle name="_인원계획표 _지붕공사_수원율전조합_수원율전 실행내역 검토안" xfId="3008"/>
    <cellStyle name="_인원계획표 _지붕공사_수원율전조합_수원율전 실행내역 검토안_수정구 태평동 주상복합 실행내역 검토안" xfId="3009"/>
    <cellStyle name="_인원계획표 _지붕공사_수원율전조합_수원율전 실행내역 검토안_태평동 실행내역서" xfId="3010"/>
    <cellStyle name="_인원계획표 _지붕공사_수원율전조합_수정구 태평동 주상복합 실행내역 검토안" xfId="3011"/>
    <cellStyle name="_인원계획표 _지붕공사_수원율전조합_실행내역서" xfId="3012"/>
    <cellStyle name="_인원계획표 _지붕공사_수원율전조합_실행내역서 - 구미옥계(가)" xfId="3013"/>
    <cellStyle name="_인원계획표 _지붕공사_수원율전조합_실행내역서-경산백천" xfId="3014"/>
    <cellStyle name="_인원계획표 _지붕공사_수원율전조합_염창동 주상복합 실행내역 검토안" xfId="3015"/>
    <cellStyle name="_인원계획표 _지붕공사_수원율전조합_태평동 실행내역서" xfId="3016"/>
    <cellStyle name="_인원계획표 _지붕공사_수정구 태평동 주상복합 실행내역 검토안" xfId="3017"/>
    <cellStyle name="_인원계획표 _지붕공사_태평동 실행내역서" xfId="3018"/>
    <cellStyle name="_인원계획표 _진월 공내역서" xfId="3019"/>
    <cellStyle name="_인원계획표 _진월 공내역서_김천농업기술센터-이정준0420" xfId="3020"/>
    <cellStyle name="_인원계획표 _진월 공내역서_김천전망대조명공사0323" xfId="3021"/>
    <cellStyle name="_인원계획표 _진월 공내역서_김천전망대조명공사0323_김천농업기술센터-이정준0420" xfId="3022"/>
    <cellStyle name="_인원계획표 _진월 공내역서_신석용상투찰" xfId="3023"/>
    <cellStyle name="_인원계획표 _진월 공내역서_신석용상투찰_김천농업기술센터-이정준0420" xfId="3024"/>
    <cellStyle name="_인원계획표 _진월 공내역서_신석용상투찰_김천전망대조명공사0323" xfId="3025"/>
    <cellStyle name="_인원계획표 _진월 공내역서_신석용상투찰_김천전망대조명공사0323_김천농업기술센터-이정준0420" xfId="3026"/>
    <cellStyle name="_인원계획표 _태평동 실행내역서" xfId="3027"/>
    <cellStyle name="_인천서구(노무비법)040505" xfId="3028"/>
    <cellStyle name="_인터넷교통방송시스템 보완" xfId="3029"/>
    <cellStyle name="_인테리어" xfId="3030"/>
    <cellStyle name="_인테리어 일위대가 03-19" xfId="3031"/>
    <cellStyle name="_인테리어_김천농업기술센터-이정준0420" xfId="3032"/>
    <cellStyle name="_인테리어_김천전망대조명공사0323" xfId="3033"/>
    <cellStyle name="_인테리어_김천전망대조명공사0323_김천농업기술센터-이정준0420" xfId="3034"/>
    <cellStyle name="_일반계약서 양식(04.06.01이후)-200486" xfId="3035"/>
    <cellStyle name="_일반관리비및직영부대공(현장안)" xfId="3036"/>
    <cellStyle name="_일반전기1공구" xfId="3037"/>
    <cellStyle name="_일반전기2공구" xfId="3038"/>
    <cellStyle name="_일반전기정산" xfId="3039"/>
    <cellStyle name="_일신양식" xfId="3040"/>
    <cellStyle name="_일위(김천)" xfId="3041"/>
    <cellStyle name="_일위(포천)" xfId="3042"/>
    <cellStyle name="_일위대가" xfId="432"/>
    <cellStyle name="_일위대가 2" xfId="3043"/>
    <cellStyle name="_일위대가_1" xfId="433"/>
    <cellStyle name="_일위대가_2" xfId="434"/>
    <cellStyle name="_일위대가목록" xfId="435"/>
    <cellStyle name="_임업연구정보" xfId="3044"/>
    <cellStyle name="_입구용부스(최종)" xfId="3045"/>
    <cellStyle name="_입장(상)__지하수폐공_설계서" xfId="3046"/>
    <cellStyle name="_입찰표지 " xfId="3047"/>
    <cellStyle name="_입찰표지 _거제U-2(3차)" xfId="3048"/>
    <cellStyle name="_입찰표지 _거제U-2(3차)_거제U-2(3차)" xfId="3049"/>
    <cellStyle name="_입찰표지 _거제U-2(3차)_거제U-2(3차)_김천농업기술센터-이정준0420" xfId="3050"/>
    <cellStyle name="_입찰표지 _거제U-2(3차)_거제U-2(3차)_김천전망대조명공사0323" xfId="3051"/>
    <cellStyle name="_입찰표지 _거제U-2(3차)_거제U-2(3차)_김천전망대조명공사0323_김천농업기술센터-이정준0420" xfId="3052"/>
    <cellStyle name="_입찰표지 _거제U-2(3차)_거제U-2(3차)_신석용상투찰" xfId="3053"/>
    <cellStyle name="_입찰표지 _거제U-2(3차)_거제U-2(3차)_신석용상투찰_김천농업기술센터-이정준0420" xfId="3054"/>
    <cellStyle name="_입찰표지 _거제U-2(3차)_거제U-2(3차)_신석용상투찰_김천전망대조명공사0323" xfId="3055"/>
    <cellStyle name="_입찰표지 _거제U-2(3차)_거제U-2(3차)_신석용상투찰_김천전망대조명공사0323_김천농업기술센터-이정준0420" xfId="3056"/>
    <cellStyle name="_입찰표지 _거제U-2(3차)_김천농업기술센터-이정준0420" xfId="3057"/>
    <cellStyle name="_입찰표지 _거제U-2(3차)_김천전망대조명공사0323" xfId="3058"/>
    <cellStyle name="_입찰표지 _거제U-2(3차)_김천전망대조명공사0323_김천농업기술센터-이정준0420" xfId="3059"/>
    <cellStyle name="_입찰표지 _거제U-2(3차)_신석용상투찰" xfId="3060"/>
    <cellStyle name="_입찰표지 _거제U-2(3차)_신석용상투찰_김천농업기술센터-이정준0420" xfId="3061"/>
    <cellStyle name="_입찰표지 _거제U-2(3차)_신석용상투찰_김천전망대조명공사0323" xfId="3062"/>
    <cellStyle name="_입찰표지 _거제U-2(3차)_신석용상투찰_김천전망대조명공사0323_김천농업기술센터-이정준0420" xfId="3063"/>
    <cellStyle name="_입찰표지 _공내역서" xfId="3064"/>
    <cellStyle name="_입찰표지 _공내역서_수원율전 실행내역" xfId="3065"/>
    <cellStyle name="_입찰표지 _공내역서_수원율전 실행내역 검토안" xfId="3066"/>
    <cellStyle name="_입찰표지 _공내역서_수원율전 실행내역 검토안_수원율전 실행내역" xfId="3067"/>
    <cellStyle name="_입찰표지 _공내역서_수원율전 실행내역 검토안_수원율전 실행내역 검토안" xfId="3068"/>
    <cellStyle name="_입찰표지 _공내역서_수원율전 실행내역 검토안_수원율전 실행내역 검토안_수정구 태평동 주상복합 실행내역 검토안" xfId="3069"/>
    <cellStyle name="_입찰표지 _공내역서_수원율전 실행내역 검토안_수원율전 실행내역 검토안_태평동 실행내역서" xfId="3070"/>
    <cellStyle name="_입찰표지 _공내역서_수원율전 실행내역 검토안_수정구 태평동 주상복합 실행내역 검토안" xfId="3071"/>
    <cellStyle name="_입찰표지 _공내역서_수원율전 실행내역 검토안_실행내역서" xfId="3072"/>
    <cellStyle name="_입찰표지 _공내역서_수원율전 실행내역 검토안_실행내역서 - 구미옥계(가)" xfId="3073"/>
    <cellStyle name="_입찰표지 _공내역서_수원율전 실행내역 검토안_실행내역서-경산백천" xfId="3074"/>
    <cellStyle name="_입찰표지 _공내역서_수원율전 실행내역 검토안_염창동 주상복합 실행내역 검토안" xfId="3075"/>
    <cellStyle name="_입찰표지 _공내역서_수원율전 실행내역 검토안_태평동 실행내역서" xfId="3076"/>
    <cellStyle name="_입찰표지 _공내역서_수원율전조합" xfId="3077"/>
    <cellStyle name="_입찰표지 _공내역서_수원율전조합_수원율전 실행내역" xfId="3078"/>
    <cellStyle name="_입찰표지 _공내역서_수원율전조합_수원율전 실행내역 검토안" xfId="3079"/>
    <cellStyle name="_입찰표지 _공내역서_수원율전조합_수원율전 실행내역 검토안_수정구 태평동 주상복합 실행내역 검토안" xfId="3080"/>
    <cellStyle name="_입찰표지 _공내역서_수원율전조합_수원율전 실행내역 검토안_태평동 실행내역서" xfId="3081"/>
    <cellStyle name="_입찰표지 _공내역서_수원율전조합_수정구 태평동 주상복합 실행내역 검토안" xfId="3082"/>
    <cellStyle name="_입찰표지 _공내역서_수원율전조합_실행내역서" xfId="3083"/>
    <cellStyle name="_입찰표지 _공내역서_수원율전조합_실행내역서 - 구미옥계(가)" xfId="3084"/>
    <cellStyle name="_입찰표지 _공내역서_수원율전조합_실행내역서-경산백천" xfId="3085"/>
    <cellStyle name="_입찰표지 _공내역서_수원율전조합_염창동 주상복합 실행내역 검토안" xfId="3086"/>
    <cellStyle name="_입찰표지 _공내역서_수원율전조합_태평동 실행내역서" xfId="3087"/>
    <cellStyle name="_입찰표지 _공내역서_수정구 태평동 주상복합 실행내역 검토안" xfId="3088"/>
    <cellStyle name="_입찰표지 _공내역서_태평동 실행내역서" xfId="3089"/>
    <cellStyle name="_입찰표지 _공내역서-창호" xfId="3090"/>
    <cellStyle name="_입찰표지 _공내역서-창호_수원율전 실행내역" xfId="3091"/>
    <cellStyle name="_입찰표지 _공내역서-창호_수원율전 실행내역 검토안" xfId="3092"/>
    <cellStyle name="_입찰표지 _공내역서-창호_수원율전 실행내역 검토안_수원율전 실행내역" xfId="3093"/>
    <cellStyle name="_입찰표지 _공내역서-창호_수원율전 실행내역 검토안_수원율전 실행내역 검토안" xfId="3094"/>
    <cellStyle name="_입찰표지 _공내역서-창호_수원율전 실행내역 검토안_수원율전 실행내역 검토안_수정구 태평동 주상복합 실행내역 검토안" xfId="3095"/>
    <cellStyle name="_입찰표지 _공내역서-창호_수원율전 실행내역 검토안_수원율전 실행내역 검토안_태평동 실행내역서" xfId="3096"/>
    <cellStyle name="_입찰표지 _공내역서-창호_수원율전 실행내역 검토안_수정구 태평동 주상복합 실행내역 검토안" xfId="3097"/>
    <cellStyle name="_입찰표지 _공내역서-창호_수원율전 실행내역 검토안_실행내역서" xfId="3098"/>
    <cellStyle name="_입찰표지 _공내역서-창호_수원율전 실행내역 검토안_실행내역서 - 구미옥계(가)" xfId="3099"/>
    <cellStyle name="_입찰표지 _공내역서-창호_수원율전 실행내역 검토안_실행내역서-경산백천" xfId="3100"/>
    <cellStyle name="_입찰표지 _공내역서-창호_수원율전 실행내역 검토안_염창동 주상복합 실행내역 검토안" xfId="3101"/>
    <cellStyle name="_입찰표지 _공내역서-창호_수원율전 실행내역 검토안_태평동 실행내역서" xfId="3102"/>
    <cellStyle name="_입찰표지 _공내역서-창호_수원율전조합" xfId="3103"/>
    <cellStyle name="_입찰표지 _공내역서-창호_수원율전조합_수원율전 실행내역" xfId="3104"/>
    <cellStyle name="_입찰표지 _공내역서-창호_수원율전조합_수원율전 실행내역 검토안" xfId="3105"/>
    <cellStyle name="_입찰표지 _공내역서-창호_수원율전조합_수원율전 실행내역 검토안_수정구 태평동 주상복합 실행내역 검토안" xfId="3106"/>
    <cellStyle name="_입찰표지 _공내역서-창호_수원율전조합_수원율전 실행내역 검토안_태평동 실행내역서" xfId="3107"/>
    <cellStyle name="_입찰표지 _공내역서-창호_수원율전조합_수정구 태평동 주상복합 실행내역 검토안" xfId="3108"/>
    <cellStyle name="_입찰표지 _공내역서-창호_수원율전조합_실행내역서" xfId="3109"/>
    <cellStyle name="_입찰표지 _공내역서-창호_수원율전조합_실행내역서 - 구미옥계(가)" xfId="3110"/>
    <cellStyle name="_입찰표지 _공내역서-창호_수원율전조합_실행내역서-경산백천" xfId="3111"/>
    <cellStyle name="_입찰표지 _공내역서-창호_수원율전조합_염창동 주상복합 실행내역 검토안" xfId="3112"/>
    <cellStyle name="_입찰표지 _공내역서-창호_수원율전조합_태평동 실행내역서" xfId="3113"/>
    <cellStyle name="_입찰표지 _공내역서-창호_수정구 태평동 주상복합 실행내역 검토안" xfId="3114"/>
    <cellStyle name="_입찰표지 _공내역서-창호_태평동 실행내역서" xfId="3115"/>
    <cellStyle name="_입찰표지 _공내역서-창호분개" xfId="3116"/>
    <cellStyle name="_입찰표지 _공내역서-창호분개_수원율전 실행내역" xfId="3117"/>
    <cellStyle name="_입찰표지 _공내역서-창호분개_수원율전 실행내역 검토안" xfId="3118"/>
    <cellStyle name="_입찰표지 _공내역서-창호분개_수원율전 실행내역 검토안_수원율전 실행내역" xfId="3119"/>
    <cellStyle name="_입찰표지 _공내역서-창호분개_수원율전 실행내역 검토안_수원율전 실행내역 검토안" xfId="3120"/>
    <cellStyle name="_입찰표지 _공내역서-창호분개_수원율전 실행내역 검토안_수원율전 실행내역 검토안_수정구 태평동 주상복합 실행내역 검토안" xfId="3121"/>
    <cellStyle name="_입찰표지 _공내역서-창호분개_수원율전 실행내역 검토안_수원율전 실행내역 검토안_태평동 실행내역서" xfId="3122"/>
    <cellStyle name="_입찰표지 _공내역서-창호분개_수원율전 실행내역 검토안_수정구 태평동 주상복합 실행내역 검토안" xfId="3123"/>
    <cellStyle name="_입찰표지 _공내역서-창호분개_수원율전 실행내역 검토안_실행내역서" xfId="3124"/>
    <cellStyle name="_입찰표지 _공내역서-창호분개_수원율전 실행내역 검토안_실행내역서 - 구미옥계(가)" xfId="3125"/>
    <cellStyle name="_입찰표지 _공내역서-창호분개_수원율전 실행내역 검토안_실행내역서-경산백천" xfId="3126"/>
    <cellStyle name="_입찰표지 _공내역서-창호분개_수원율전 실행내역 검토안_염창동 주상복합 실행내역 검토안" xfId="3127"/>
    <cellStyle name="_입찰표지 _공내역서-창호분개_수원율전 실행내역 검토안_태평동 실행내역서" xfId="3128"/>
    <cellStyle name="_입찰표지 _공내역서-창호분개_수원율전조합" xfId="3129"/>
    <cellStyle name="_입찰표지 _공내역서-창호분개_수원율전조합_수원율전 실행내역" xfId="3130"/>
    <cellStyle name="_입찰표지 _공내역서-창호분개_수원율전조합_수원율전 실행내역 검토안" xfId="3131"/>
    <cellStyle name="_입찰표지 _공내역서-창호분개_수원율전조합_수원율전 실행내역 검토안_수정구 태평동 주상복합 실행내역 검토안" xfId="3132"/>
    <cellStyle name="_입찰표지 _공내역서-창호분개_수원율전조합_수원율전 실행내역 검토안_태평동 실행내역서" xfId="3133"/>
    <cellStyle name="_입찰표지 _공내역서-창호분개_수원율전조합_수정구 태평동 주상복합 실행내역 검토안" xfId="3134"/>
    <cellStyle name="_입찰표지 _공내역서-창호분개_수원율전조합_실행내역서" xfId="3135"/>
    <cellStyle name="_입찰표지 _공내역서-창호분개_수원율전조합_실행내역서 - 구미옥계(가)" xfId="3136"/>
    <cellStyle name="_입찰표지 _공내역서-창호분개_수원율전조합_실행내역서-경산백천" xfId="3137"/>
    <cellStyle name="_입찰표지 _공내역서-창호분개_수원율전조합_염창동 주상복합 실행내역 검토안" xfId="3138"/>
    <cellStyle name="_입찰표지 _공내역서-창호분개_수원율전조합_태평동 실행내역서" xfId="3139"/>
    <cellStyle name="_입찰표지 _공내역서-창호분개_수정구 태평동 주상복합 실행내역 검토안" xfId="3140"/>
    <cellStyle name="_입찰표지 _공내역서-창호분개_태평동 실행내역서" xfId="3141"/>
    <cellStyle name="_입찰표지 _김천농업기술센터-이정준0420" xfId="3142"/>
    <cellStyle name="_입찰표지 _김천전망대조명공사0323" xfId="3143"/>
    <cellStyle name="_입찰표지 _김천전망대조명공사0323_김천농업기술센터-이정준0420" xfId="3144"/>
    <cellStyle name="_입찰표지 _도급내역서(01년1월)" xfId="3145"/>
    <cellStyle name="_입찰표지 _도급내역서(01년1월)_김천농업기술센터-이정준0420" xfId="3146"/>
    <cellStyle name="_입찰표지 _도급내역서(01년1월)_김천전망대조명공사0323" xfId="3147"/>
    <cellStyle name="_입찰표지 _도급내역서(01년1월)_김천전망대조명공사0323_김천농업기술센터-이정준0420" xfId="3148"/>
    <cellStyle name="_입찰표지 _도급내역서(최종)" xfId="3149"/>
    <cellStyle name="_입찰표지 _도급내역서(최종)_김천농업기술센터-이정준0420" xfId="3150"/>
    <cellStyle name="_입찰표지 _도급내역서(최종)_김천전망대조명공사0323" xfId="3151"/>
    <cellStyle name="_입찰표지 _도급내역서(최종)_김천전망대조명공사0323_김천농업기술센터-이정준0420" xfId="3152"/>
    <cellStyle name="_입찰표지 _수원율전 실행내역" xfId="3153"/>
    <cellStyle name="_입찰표지 _수원율전 실행내역 검토안" xfId="3154"/>
    <cellStyle name="_입찰표지 _수원율전 실행내역 검토안_수원율전 실행내역" xfId="3155"/>
    <cellStyle name="_입찰표지 _수원율전 실행내역 검토안_수원율전 실행내역 검토안" xfId="3156"/>
    <cellStyle name="_입찰표지 _수원율전 실행내역 검토안_수원율전 실행내역 검토안_수정구 태평동 주상복합 실행내역 검토안" xfId="3157"/>
    <cellStyle name="_입찰표지 _수원율전 실행내역 검토안_수원율전 실행내역 검토안_태평동 실행내역서" xfId="3158"/>
    <cellStyle name="_입찰표지 _수원율전 실행내역 검토안_수정구 태평동 주상복합 실행내역 검토안" xfId="3159"/>
    <cellStyle name="_입찰표지 _수원율전 실행내역 검토안_실행내역서" xfId="3160"/>
    <cellStyle name="_입찰표지 _수원율전 실행내역 검토안_실행내역서 - 구미옥계(가)" xfId="3161"/>
    <cellStyle name="_입찰표지 _수원율전 실행내역 검토안_실행내역서-경산백천" xfId="3162"/>
    <cellStyle name="_입찰표지 _수원율전 실행내역 검토안_염창동 주상복합 실행내역 검토안" xfId="3163"/>
    <cellStyle name="_입찰표지 _수원율전 실행내역 검토안_태평동 실행내역서" xfId="3164"/>
    <cellStyle name="_입찰표지 _수원율전조합" xfId="3165"/>
    <cellStyle name="_입찰표지 _수원율전조합_수원율전 실행내역" xfId="3166"/>
    <cellStyle name="_입찰표지 _수원율전조합_수원율전 실행내역 검토안" xfId="3167"/>
    <cellStyle name="_입찰표지 _수원율전조합_수원율전 실행내역 검토안_수정구 태평동 주상복합 실행내역 검토안" xfId="3168"/>
    <cellStyle name="_입찰표지 _수원율전조합_수원율전 실행내역 검토안_태평동 실행내역서" xfId="3169"/>
    <cellStyle name="_입찰표지 _수원율전조합_수정구 태평동 주상복합 실행내역 검토안" xfId="3170"/>
    <cellStyle name="_입찰표지 _수원율전조합_실행내역서" xfId="3171"/>
    <cellStyle name="_입찰표지 _수원율전조합_실행내역서 - 구미옥계(가)" xfId="3172"/>
    <cellStyle name="_입찰표지 _수원율전조합_실행내역서-경산백천" xfId="3173"/>
    <cellStyle name="_입찰표지 _수원율전조합_염창동 주상복합 실행내역 검토안" xfId="3174"/>
    <cellStyle name="_입찰표지 _수원율전조합_태평동 실행내역서" xfId="3175"/>
    <cellStyle name="_입찰표지 _수정구 태평동 주상복합 실행내역 검토안" xfId="3176"/>
    <cellStyle name="_입찰표지 _신석용상투찰" xfId="3177"/>
    <cellStyle name="_입찰표지 _신석용상투찰_김천농업기술센터-이정준0420" xfId="3178"/>
    <cellStyle name="_입찰표지 _신석용상투찰_김천전망대조명공사0323" xfId="3179"/>
    <cellStyle name="_입찰표지 _신석용상투찰_김천전망대조명공사0323_김천농업기술센터-이정준0420" xfId="3180"/>
    <cellStyle name="_입찰표지 _전체2회 설계변경 내역서 1공구" xfId="3181"/>
    <cellStyle name="_입찰표지 _전체2회 설계변경 내역서 1공구_1공구" xfId="3182"/>
    <cellStyle name="_입찰표지 _전체2회 설계변경 내역서 1공구_1공구_김천농업기술센터-이정준0420" xfId="3183"/>
    <cellStyle name="_입찰표지 _전체2회 설계변경 내역서 1공구_1공구_김천전망대조명공사0323" xfId="3184"/>
    <cellStyle name="_입찰표지 _전체2회 설계변경 내역서 1공구_1공구_김천전망대조명공사0323_김천농업기술센터-이정준0420" xfId="3185"/>
    <cellStyle name="_입찰표지 _전체2회 설계변경 내역서 1공구_1공구작업" xfId="3186"/>
    <cellStyle name="_입찰표지 _전체2회 설계변경 내역서 1공구_1공구작업_김천농업기술센터-이정준0420" xfId="3187"/>
    <cellStyle name="_입찰표지 _전체2회 설계변경 내역서 1공구_1공구작업_김천전망대조명공사0323" xfId="3188"/>
    <cellStyle name="_입찰표지 _전체2회 설계변경 내역서 1공구_1공구작업_김천전망대조명공사0323_김천농업기술센터-이정준0420" xfId="3189"/>
    <cellStyle name="_입찰표지 _전체2회 설계변경 내역서 1공구_1공구하도급작업파일(0507)" xfId="3190"/>
    <cellStyle name="_입찰표지 _전체2회 설계변경 내역서 1공구_1공구하도급작업파일(0507)_김천농업기술센터-이정준0420" xfId="3191"/>
    <cellStyle name="_입찰표지 _전체2회 설계변경 내역서 1공구_1공구하도급작업파일(0507)_김천전망대조명공사0323" xfId="3192"/>
    <cellStyle name="_입찰표지 _전체2회 설계변경 내역서 1공구_1공구하도급작업파일(0507)_김천전망대조명공사0323_김천농업기술센터-이정준0420" xfId="3193"/>
    <cellStyle name="_입찰표지 _전체2회 설계변경 내역서 1공구_1공구하도급작업파일건정토건협상중" xfId="3194"/>
    <cellStyle name="_입찰표지 _전체2회 설계변경 내역서 1공구_1공구하도급작업파일건정토건협상중_김천농업기술센터-이정준0420" xfId="3195"/>
    <cellStyle name="_입찰표지 _전체2회 설계변경 내역서 1공구_1공구하도급작업파일건정토건협상중_김천전망대조명공사0323" xfId="3196"/>
    <cellStyle name="_입찰표지 _전체2회 설계변경 내역서 1공구_1공구하도급작업파일건정토건협상중_김천전망대조명공사0323_김천농업기술센터-이정준0420" xfId="3197"/>
    <cellStyle name="_입찰표지 _전체2회 설계변경 내역서 1공구_김천농업기술센터-이정준0420" xfId="3198"/>
    <cellStyle name="_입찰표지 _전체2회 설계변경 내역서 1공구_김천전망대조명공사0323" xfId="3199"/>
    <cellStyle name="_입찰표지 _전체2회 설계변경 내역서 1공구_김천전망대조명공사0323_김천농업기술센터-이정준0420" xfId="3200"/>
    <cellStyle name="_입찰표지 _지붕공사" xfId="3201"/>
    <cellStyle name="_입찰표지 _지붕공사_수원율전 실행내역" xfId="3202"/>
    <cellStyle name="_입찰표지 _지붕공사_수원율전 실행내역 검토안" xfId="3203"/>
    <cellStyle name="_입찰표지 _지붕공사_수원율전 실행내역 검토안_수원율전 실행내역" xfId="3204"/>
    <cellStyle name="_입찰표지 _지붕공사_수원율전 실행내역 검토안_수원율전 실행내역 검토안" xfId="3205"/>
    <cellStyle name="_입찰표지 _지붕공사_수원율전 실행내역 검토안_수원율전 실행내역 검토안_수정구 태평동 주상복합 실행내역 검토안" xfId="3206"/>
    <cellStyle name="_입찰표지 _지붕공사_수원율전 실행내역 검토안_수원율전 실행내역 검토안_태평동 실행내역서" xfId="3207"/>
    <cellStyle name="_입찰표지 _지붕공사_수원율전 실행내역 검토안_수정구 태평동 주상복합 실행내역 검토안" xfId="3208"/>
    <cellStyle name="_입찰표지 _지붕공사_수원율전 실행내역 검토안_실행내역서" xfId="3209"/>
    <cellStyle name="_입찰표지 _지붕공사_수원율전 실행내역 검토안_실행내역서 - 구미옥계(가)" xfId="3210"/>
    <cellStyle name="_입찰표지 _지붕공사_수원율전 실행내역 검토안_실행내역서-경산백천" xfId="3211"/>
    <cellStyle name="_입찰표지 _지붕공사_수원율전 실행내역 검토안_염창동 주상복합 실행내역 검토안" xfId="3212"/>
    <cellStyle name="_입찰표지 _지붕공사_수원율전 실행내역 검토안_태평동 실행내역서" xfId="3213"/>
    <cellStyle name="_입찰표지 _지붕공사_수원율전조합" xfId="3214"/>
    <cellStyle name="_입찰표지 _지붕공사_수원율전조합_수원율전 실행내역" xfId="3215"/>
    <cellStyle name="_입찰표지 _지붕공사_수원율전조합_수원율전 실행내역 검토안" xfId="3216"/>
    <cellStyle name="_입찰표지 _지붕공사_수원율전조합_수원율전 실행내역 검토안_수정구 태평동 주상복합 실행내역 검토안" xfId="3217"/>
    <cellStyle name="_입찰표지 _지붕공사_수원율전조합_수원율전 실행내역 검토안_태평동 실행내역서" xfId="3218"/>
    <cellStyle name="_입찰표지 _지붕공사_수원율전조합_수정구 태평동 주상복합 실행내역 검토안" xfId="3219"/>
    <cellStyle name="_입찰표지 _지붕공사_수원율전조합_실행내역서" xfId="3220"/>
    <cellStyle name="_입찰표지 _지붕공사_수원율전조합_실행내역서 - 구미옥계(가)" xfId="3221"/>
    <cellStyle name="_입찰표지 _지붕공사_수원율전조합_실행내역서-경산백천" xfId="3222"/>
    <cellStyle name="_입찰표지 _지붕공사_수원율전조합_염창동 주상복합 실행내역 검토안" xfId="3223"/>
    <cellStyle name="_입찰표지 _지붕공사_수원율전조합_태평동 실행내역서" xfId="3224"/>
    <cellStyle name="_입찰표지 _지붕공사_수정구 태평동 주상복합 실행내역 검토안" xfId="3225"/>
    <cellStyle name="_입찰표지 _지붕공사_태평동 실행내역서" xfId="3226"/>
    <cellStyle name="_입찰표지 _진월 공내역서" xfId="3227"/>
    <cellStyle name="_입찰표지 _진월 공내역서_김천농업기술센터-이정준0420" xfId="3228"/>
    <cellStyle name="_입찰표지 _진월 공내역서_김천전망대조명공사0323" xfId="3229"/>
    <cellStyle name="_입찰표지 _진월 공내역서_김천전망대조명공사0323_김천농업기술센터-이정준0420" xfId="3230"/>
    <cellStyle name="_입찰표지 _진월 공내역서_신석용상투찰" xfId="3231"/>
    <cellStyle name="_입찰표지 _진월 공내역서_신석용상투찰_김천농업기술센터-이정준0420" xfId="3232"/>
    <cellStyle name="_입찰표지 _진월 공내역서_신석용상투찰_김천전망대조명공사0323" xfId="3233"/>
    <cellStyle name="_입찰표지 _진월 공내역서_신석용상투찰_김천전망대조명공사0323_김천농업기술센터-이정준0420" xfId="3234"/>
    <cellStyle name="_입찰표지 _태평동 실행내역서" xfId="3235"/>
    <cellStyle name="_자금수지(9월) " xfId="3236"/>
    <cellStyle name="_자금수지(9월) _분담" xfId="3237"/>
    <cellStyle name="_자금수지(9월) _시공회의6-7NEW" xfId="3238"/>
    <cellStyle name="_자금수지(9월) _인수인계서" xfId="3239"/>
    <cellStyle name="_자동선별기보고서" xfId="436"/>
    <cellStyle name="_자동제어" xfId="437"/>
    <cellStyle name="_자료(D.B)" xfId="3240"/>
    <cellStyle name="_자재비교표" xfId="438"/>
    <cellStyle name="_장애인홈피구축" xfId="3241"/>
    <cellStyle name="_장현중(내역서+개요)" xfId="439"/>
    <cellStyle name="_재료비" xfId="440"/>
    <cellStyle name="_재해조사" xfId="3242"/>
    <cellStyle name="_적격 " xfId="3243"/>
    <cellStyle name="_적격 _공내역서" xfId="3244"/>
    <cellStyle name="_적격 _공내역서_수원율전 실행내역" xfId="3245"/>
    <cellStyle name="_적격 _공내역서_수원율전 실행내역 검토안" xfId="3246"/>
    <cellStyle name="_적격 _공내역서_수원율전 실행내역 검토안_수원율전 실행내역" xfId="3247"/>
    <cellStyle name="_적격 _공내역서_수원율전 실행내역 검토안_수원율전 실행내역 검토안" xfId="3248"/>
    <cellStyle name="_적격 _공내역서_수원율전 실행내역 검토안_수원율전 실행내역 검토안_수정구 태평동 주상복합 실행내역 검토안" xfId="3249"/>
    <cellStyle name="_적격 _공내역서_수원율전 실행내역 검토안_수원율전 실행내역 검토안_태평동 실행내역서" xfId="3250"/>
    <cellStyle name="_적격 _공내역서_수원율전 실행내역 검토안_수정구 태평동 주상복합 실행내역 검토안" xfId="3251"/>
    <cellStyle name="_적격 _공내역서_수원율전 실행내역 검토안_실행내역서" xfId="3252"/>
    <cellStyle name="_적격 _공내역서_수원율전 실행내역 검토안_실행내역서 - 구미옥계(가)" xfId="3253"/>
    <cellStyle name="_적격 _공내역서_수원율전 실행내역 검토안_실행내역서-경산백천" xfId="3254"/>
    <cellStyle name="_적격 _공내역서_수원율전 실행내역 검토안_염창동 주상복합 실행내역 검토안" xfId="3255"/>
    <cellStyle name="_적격 _공내역서_수원율전 실행내역 검토안_태평동 실행내역서" xfId="3256"/>
    <cellStyle name="_적격 _공내역서_수원율전조합" xfId="3257"/>
    <cellStyle name="_적격 _공내역서_수원율전조합_수원율전 실행내역" xfId="3258"/>
    <cellStyle name="_적격 _공내역서_수원율전조합_수원율전 실행내역 검토안" xfId="3259"/>
    <cellStyle name="_적격 _공내역서_수원율전조합_수원율전 실행내역 검토안_수정구 태평동 주상복합 실행내역 검토안" xfId="3260"/>
    <cellStyle name="_적격 _공내역서_수원율전조합_수원율전 실행내역 검토안_태평동 실행내역서" xfId="3261"/>
    <cellStyle name="_적격 _공내역서_수원율전조합_수정구 태평동 주상복합 실행내역 검토안" xfId="3262"/>
    <cellStyle name="_적격 _공내역서_수원율전조합_실행내역서" xfId="3263"/>
    <cellStyle name="_적격 _공내역서_수원율전조합_실행내역서 - 구미옥계(가)" xfId="3264"/>
    <cellStyle name="_적격 _공내역서_수원율전조합_실행내역서-경산백천" xfId="3265"/>
    <cellStyle name="_적격 _공내역서_수원율전조합_염창동 주상복합 실행내역 검토안" xfId="3266"/>
    <cellStyle name="_적격 _공내역서_수원율전조합_태평동 실행내역서" xfId="3267"/>
    <cellStyle name="_적격 _공내역서_수정구 태평동 주상복합 실행내역 검토안" xfId="3268"/>
    <cellStyle name="_적격 _공내역서_태평동 실행내역서" xfId="3269"/>
    <cellStyle name="_적격 _공내역서-창호" xfId="3270"/>
    <cellStyle name="_적격 _공내역서-창호_수원율전 실행내역" xfId="3271"/>
    <cellStyle name="_적격 _공내역서-창호_수원율전 실행내역 검토안" xfId="3272"/>
    <cellStyle name="_적격 _공내역서-창호_수원율전 실행내역 검토안_수원율전 실행내역" xfId="3273"/>
    <cellStyle name="_적격 _공내역서-창호_수원율전 실행내역 검토안_수원율전 실행내역 검토안" xfId="3274"/>
    <cellStyle name="_적격 _공내역서-창호_수원율전 실행내역 검토안_수원율전 실행내역 검토안_수정구 태평동 주상복합 실행내역 검토안" xfId="3275"/>
    <cellStyle name="_적격 _공내역서-창호_수원율전 실행내역 검토안_수원율전 실행내역 검토안_태평동 실행내역서" xfId="3276"/>
    <cellStyle name="_적격 _공내역서-창호_수원율전 실행내역 검토안_수정구 태평동 주상복합 실행내역 검토안" xfId="3277"/>
    <cellStyle name="_적격 _공내역서-창호_수원율전 실행내역 검토안_실행내역서" xfId="3278"/>
    <cellStyle name="_적격 _공내역서-창호_수원율전 실행내역 검토안_실행내역서 - 구미옥계(가)" xfId="3279"/>
    <cellStyle name="_적격 _공내역서-창호_수원율전 실행내역 검토안_실행내역서-경산백천" xfId="3280"/>
    <cellStyle name="_적격 _공내역서-창호_수원율전 실행내역 검토안_염창동 주상복합 실행내역 검토안" xfId="3281"/>
    <cellStyle name="_적격 _공내역서-창호_수원율전 실행내역 검토안_태평동 실행내역서" xfId="3282"/>
    <cellStyle name="_적격 _공내역서-창호_수원율전조합" xfId="3283"/>
    <cellStyle name="_적격 _공내역서-창호_수원율전조합_수원율전 실행내역" xfId="3284"/>
    <cellStyle name="_적격 _공내역서-창호_수원율전조합_수원율전 실행내역 검토안" xfId="3285"/>
    <cellStyle name="_적격 _공내역서-창호_수원율전조합_수원율전 실행내역 검토안_수정구 태평동 주상복합 실행내역 검토안" xfId="3286"/>
    <cellStyle name="_적격 _공내역서-창호_수원율전조합_수원율전 실행내역 검토안_태평동 실행내역서" xfId="3287"/>
    <cellStyle name="_적격 _공내역서-창호_수원율전조합_수정구 태평동 주상복합 실행내역 검토안" xfId="3288"/>
    <cellStyle name="_적격 _공내역서-창호_수원율전조합_실행내역서" xfId="3289"/>
    <cellStyle name="_적격 _공내역서-창호_수원율전조합_실행내역서 - 구미옥계(가)" xfId="3290"/>
    <cellStyle name="_적격 _공내역서-창호_수원율전조합_실행내역서-경산백천" xfId="3291"/>
    <cellStyle name="_적격 _공내역서-창호_수원율전조합_염창동 주상복합 실행내역 검토안" xfId="3292"/>
    <cellStyle name="_적격 _공내역서-창호_수원율전조합_태평동 실행내역서" xfId="3293"/>
    <cellStyle name="_적격 _공내역서-창호_수정구 태평동 주상복합 실행내역 검토안" xfId="3294"/>
    <cellStyle name="_적격 _공내역서-창호_태평동 실행내역서" xfId="3295"/>
    <cellStyle name="_적격 _공내역서-창호분개" xfId="3296"/>
    <cellStyle name="_적격 _공내역서-창호분개_수원율전 실행내역" xfId="3297"/>
    <cellStyle name="_적격 _공내역서-창호분개_수원율전 실행내역 검토안" xfId="3298"/>
    <cellStyle name="_적격 _공내역서-창호분개_수원율전 실행내역 검토안_수원율전 실행내역" xfId="3299"/>
    <cellStyle name="_적격 _공내역서-창호분개_수원율전 실행내역 검토안_수원율전 실행내역 검토안" xfId="3300"/>
    <cellStyle name="_적격 _공내역서-창호분개_수원율전 실행내역 검토안_수원율전 실행내역 검토안_수정구 태평동 주상복합 실행내역 검토안" xfId="3301"/>
    <cellStyle name="_적격 _공내역서-창호분개_수원율전 실행내역 검토안_수원율전 실행내역 검토안_태평동 실행내역서" xfId="3302"/>
    <cellStyle name="_적격 _공내역서-창호분개_수원율전 실행내역 검토안_수정구 태평동 주상복합 실행내역 검토안" xfId="3303"/>
    <cellStyle name="_적격 _공내역서-창호분개_수원율전 실행내역 검토안_실행내역서" xfId="3304"/>
    <cellStyle name="_적격 _공내역서-창호분개_수원율전 실행내역 검토안_실행내역서 - 구미옥계(가)" xfId="3305"/>
    <cellStyle name="_적격 _공내역서-창호분개_수원율전 실행내역 검토안_실행내역서-경산백천" xfId="3306"/>
    <cellStyle name="_적격 _공내역서-창호분개_수원율전 실행내역 검토안_염창동 주상복합 실행내역 검토안" xfId="3307"/>
    <cellStyle name="_적격 _공내역서-창호분개_수원율전 실행내역 검토안_태평동 실행내역서" xfId="3308"/>
    <cellStyle name="_적격 _공내역서-창호분개_수원율전조합" xfId="3309"/>
    <cellStyle name="_적격 _공내역서-창호분개_수원율전조합_수원율전 실행내역" xfId="3310"/>
    <cellStyle name="_적격 _공내역서-창호분개_수원율전조합_수원율전 실행내역 검토안" xfId="3311"/>
    <cellStyle name="_적격 _공내역서-창호분개_수원율전조합_수원율전 실행내역 검토안_수정구 태평동 주상복합 실행내역 검토안" xfId="3312"/>
    <cellStyle name="_적격 _공내역서-창호분개_수원율전조합_수원율전 실행내역 검토안_태평동 실행내역서" xfId="3313"/>
    <cellStyle name="_적격 _공내역서-창호분개_수원율전조합_수정구 태평동 주상복합 실행내역 검토안" xfId="3314"/>
    <cellStyle name="_적격 _공내역서-창호분개_수원율전조합_실행내역서" xfId="3315"/>
    <cellStyle name="_적격 _공내역서-창호분개_수원율전조합_실행내역서 - 구미옥계(가)" xfId="3316"/>
    <cellStyle name="_적격 _공내역서-창호분개_수원율전조합_실행내역서-경산백천" xfId="3317"/>
    <cellStyle name="_적격 _공내역서-창호분개_수원율전조합_염창동 주상복합 실행내역 검토안" xfId="3318"/>
    <cellStyle name="_적격 _공내역서-창호분개_수원율전조합_태평동 실행내역서" xfId="3319"/>
    <cellStyle name="_적격 _공내역서-창호분개_수정구 태평동 주상복합 실행내역 검토안" xfId="3320"/>
    <cellStyle name="_적격 _공내역서-창호분개_태평동 실행내역서" xfId="3321"/>
    <cellStyle name="_적격 _김천농업기술센터-이정준0420" xfId="3322"/>
    <cellStyle name="_적격 _김천전망대조명공사0323" xfId="3323"/>
    <cellStyle name="_적격 _김천전망대조명공사0323_김천농업기술센터-이정준0420" xfId="3324"/>
    <cellStyle name="_적격 _수원율전 실행내역" xfId="3325"/>
    <cellStyle name="_적격 _수원율전 실행내역 검토안" xfId="3326"/>
    <cellStyle name="_적격 _수원율전 실행내역 검토안_수원율전 실행내역" xfId="3327"/>
    <cellStyle name="_적격 _수원율전 실행내역 검토안_수원율전 실행내역 검토안" xfId="3328"/>
    <cellStyle name="_적격 _수원율전 실행내역 검토안_수원율전 실행내역 검토안_수정구 태평동 주상복합 실행내역 검토안" xfId="3329"/>
    <cellStyle name="_적격 _수원율전 실행내역 검토안_수원율전 실행내역 검토안_태평동 실행내역서" xfId="3330"/>
    <cellStyle name="_적격 _수원율전 실행내역 검토안_수정구 태평동 주상복합 실행내역 검토안" xfId="3331"/>
    <cellStyle name="_적격 _수원율전 실행내역 검토안_실행내역서" xfId="3332"/>
    <cellStyle name="_적격 _수원율전 실행내역 검토안_실행내역서 - 구미옥계(가)" xfId="3333"/>
    <cellStyle name="_적격 _수원율전 실행내역 검토안_실행내역서-경산백천" xfId="3334"/>
    <cellStyle name="_적격 _수원율전 실행내역 검토안_염창동 주상복합 실행내역 검토안" xfId="3335"/>
    <cellStyle name="_적격 _수원율전 실행내역 검토안_태평동 실행내역서" xfId="3336"/>
    <cellStyle name="_적격 _수원율전조합" xfId="3337"/>
    <cellStyle name="_적격 _수원율전조합_수원율전 실행내역" xfId="3338"/>
    <cellStyle name="_적격 _수원율전조합_수원율전 실행내역 검토안" xfId="3339"/>
    <cellStyle name="_적격 _수원율전조합_수원율전 실행내역 검토안_수정구 태평동 주상복합 실행내역 검토안" xfId="3340"/>
    <cellStyle name="_적격 _수원율전조합_수원율전 실행내역 검토안_태평동 실행내역서" xfId="3341"/>
    <cellStyle name="_적격 _수원율전조합_수정구 태평동 주상복합 실행내역 검토안" xfId="3342"/>
    <cellStyle name="_적격 _수원율전조합_실행내역서" xfId="3343"/>
    <cellStyle name="_적격 _수원율전조합_실행내역서 - 구미옥계(가)" xfId="3344"/>
    <cellStyle name="_적격 _수원율전조합_실행내역서-경산백천" xfId="3345"/>
    <cellStyle name="_적격 _수원율전조합_염창동 주상복합 실행내역 검토안" xfId="3346"/>
    <cellStyle name="_적격 _수원율전조합_태평동 실행내역서" xfId="3347"/>
    <cellStyle name="_적격 _수정구 태평동 주상복합 실행내역 검토안" xfId="3348"/>
    <cellStyle name="_적격 _전체2회 설계변경 내역서 1공구" xfId="3349"/>
    <cellStyle name="_적격 _전체2회 설계변경 내역서 1공구_1공구" xfId="3350"/>
    <cellStyle name="_적격 _전체2회 설계변경 내역서 1공구_1공구_김천농업기술센터-이정준0420" xfId="3351"/>
    <cellStyle name="_적격 _전체2회 설계변경 내역서 1공구_1공구_김천전망대조명공사0323" xfId="3352"/>
    <cellStyle name="_적격 _전체2회 설계변경 내역서 1공구_1공구_김천전망대조명공사0323_김천농업기술센터-이정준0420" xfId="3353"/>
    <cellStyle name="_적격 _전체2회 설계변경 내역서 1공구_1공구작업" xfId="3354"/>
    <cellStyle name="_적격 _전체2회 설계변경 내역서 1공구_1공구작업_김천농업기술센터-이정준0420" xfId="3355"/>
    <cellStyle name="_적격 _전체2회 설계변경 내역서 1공구_1공구작업_김천전망대조명공사0323" xfId="3356"/>
    <cellStyle name="_적격 _전체2회 설계변경 내역서 1공구_1공구작업_김천전망대조명공사0323_김천농업기술센터-이정준0420" xfId="3357"/>
    <cellStyle name="_적격 _전체2회 설계변경 내역서 1공구_1공구하도급작업파일(0507)" xfId="3358"/>
    <cellStyle name="_적격 _전체2회 설계변경 내역서 1공구_1공구하도급작업파일(0507)_김천농업기술센터-이정준0420" xfId="3359"/>
    <cellStyle name="_적격 _전체2회 설계변경 내역서 1공구_1공구하도급작업파일(0507)_김천전망대조명공사0323" xfId="3360"/>
    <cellStyle name="_적격 _전체2회 설계변경 내역서 1공구_1공구하도급작업파일(0507)_김천전망대조명공사0323_김천농업기술센터-이정준0420" xfId="3361"/>
    <cellStyle name="_적격 _전체2회 설계변경 내역서 1공구_1공구하도급작업파일건정토건협상중" xfId="3362"/>
    <cellStyle name="_적격 _전체2회 설계변경 내역서 1공구_1공구하도급작업파일건정토건협상중_김천농업기술센터-이정준0420" xfId="3363"/>
    <cellStyle name="_적격 _전체2회 설계변경 내역서 1공구_1공구하도급작업파일건정토건협상중_김천전망대조명공사0323" xfId="3364"/>
    <cellStyle name="_적격 _전체2회 설계변경 내역서 1공구_1공구하도급작업파일건정토건협상중_김천전망대조명공사0323_김천농업기술센터-이정준0420" xfId="3365"/>
    <cellStyle name="_적격 _전체2회 설계변경 내역서 1공구_김천농업기술센터-이정준0420" xfId="3366"/>
    <cellStyle name="_적격 _전체2회 설계변경 내역서 1공구_김천전망대조명공사0323" xfId="3367"/>
    <cellStyle name="_적격 _전체2회 설계변경 내역서 1공구_김천전망대조명공사0323_김천농업기술센터-이정준0420" xfId="3368"/>
    <cellStyle name="_적격 _지붕공사" xfId="3369"/>
    <cellStyle name="_적격 _지붕공사_수원율전 실행내역" xfId="3370"/>
    <cellStyle name="_적격 _지붕공사_수원율전 실행내역 검토안" xfId="3371"/>
    <cellStyle name="_적격 _지붕공사_수원율전 실행내역 검토안_수원율전 실행내역" xfId="3372"/>
    <cellStyle name="_적격 _지붕공사_수원율전 실행내역 검토안_수원율전 실행내역 검토안" xfId="3373"/>
    <cellStyle name="_적격 _지붕공사_수원율전 실행내역 검토안_수원율전 실행내역 검토안_수정구 태평동 주상복합 실행내역 검토안" xfId="3374"/>
    <cellStyle name="_적격 _지붕공사_수원율전 실행내역 검토안_수원율전 실행내역 검토안_태평동 실행내역서" xfId="3375"/>
    <cellStyle name="_적격 _지붕공사_수원율전 실행내역 검토안_수정구 태평동 주상복합 실행내역 검토안" xfId="3376"/>
    <cellStyle name="_적격 _지붕공사_수원율전 실행내역 검토안_실행내역서" xfId="3377"/>
    <cellStyle name="_적격 _지붕공사_수원율전 실행내역 검토안_실행내역서 - 구미옥계(가)" xfId="3378"/>
    <cellStyle name="_적격 _지붕공사_수원율전 실행내역 검토안_실행내역서-경산백천" xfId="3379"/>
    <cellStyle name="_적격 _지붕공사_수원율전 실행내역 검토안_염창동 주상복합 실행내역 검토안" xfId="3380"/>
    <cellStyle name="_적격 _지붕공사_수원율전 실행내역 검토안_태평동 실행내역서" xfId="3381"/>
    <cellStyle name="_적격 _지붕공사_수원율전조합" xfId="3382"/>
    <cellStyle name="_적격 _지붕공사_수원율전조합_수원율전 실행내역" xfId="3383"/>
    <cellStyle name="_적격 _지붕공사_수원율전조합_수원율전 실행내역 검토안" xfId="3384"/>
    <cellStyle name="_적격 _지붕공사_수원율전조합_수원율전 실행내역 검토안_수정구 태평동 주상복합 실행내역 검토안" xfId="3385"/>
    <cellStyle name="_적격 _지붕공사_수원율전조합_수원율전 실행내역 검토안_태평동 실행내역서" xfId="3386"/>
    <cellStyle name="_적격 _지붕공사_수원율전조합_수정구 태평동 주상복합 실행내역 검토안" xfId="3387"/>
    <cellStyle name="_적격 _지붕공사_수원율전조합_실행내역서" xfId="3388"/>
    <cellStyle name="_적격 _지붕공사_수원율전조합_실행내역서 - 구미옥계(가)" xfId="3389"/>
    <cellStyle name="_적격 _지붕공사_수원율전조합_실행내역서-경산백천" xfId="3390"/>
    <cellStyle name="_적격 _지붕공사_수원율전조합_염창동 주상복합 실행내역 검토안" xfId="3391"/>
    <cellStyle name="_적격 _지붕공사_수원율전조합_태평동 실행내역서" xfId="3392"/>
    <cellStyle name="_적격 _지붕공사_수정구 태평동 주상복합 실행내역 검토안" xfId="3393"/>
    <cellStyle name="_적격 _지붕공사_태평동 실행내역서" xfId="3394"/>
    <cellStyle name="_적격 _집행갑지 " xfId="3395"/>
    <cellStyle name="_적격 _집행갑지 _공내역서" xfId="3396"/>
    <cellStyle name="_적격 _집행갑지 _공내역서_수원율전 실행내역" xfId="3397"/>
    <cellStyle name="_적격 _집행갑지 _공내역서_수원율전 실행내역 검토안" xfId="3398"/>
    <cellStyle name="_적격 _집행갑지 _공내역서_수원율전 실행내역 검토안_수원율전 실행내역" xfId="3399"/>
    <cellStyle name="_적격 _집행갑지 _공내역서_수원율전 실행내역 검토안_수원율전 실행내역 검토안" xfId="3400"/>
    <cellStyle name="_적격 _집행갑지 _공내역서_수원율전 실행내역 검토안_수원율전 실행내역 검토안_수정구 태평동 주상복합 실행내역 검토안" xfId="3401"/>
    <cellStyle name="_적격 _집행갑지 _공내역서_수원율전 실행내역 검토안_수원율전 실행내역 검토안_태평동 실행내역서" xfId="3402"/>
    <cellStyle name="_적격 _집행갑지 _공내역서_수원율전 실행내역 검토안_수정구 태평동 주상복합 실행내역 검토안" xfId="3403"/>
    <cellStyle name="_적격 _집행갑지 _공내역서_수원율전 실행내역 검토안_실행내역서" xfId="3404"/>
    <cellStyle name="_적격 _집행갑지 _공내역서_수원율전 실행내역 검토안_실행내역서 - 구미옥계(가)" xfId="3405"/>
    <cellStyle name="_적격 _집행갑지 _공내역서_수원율전 실행내역 검토안_실행내역서-경산백천" xfId="3406"/>
    <cellStyle name="_적격 _집행갑지 _공내역서_수원율전 실행내역 검토안_염창동 주상복합 실행내역 검토안" xfId="3407"/>
    <cellStyle name="_적격 _집행갑지 _공내역서_수원율전 실행내역 검토안_태평동 실행내역서" xfId="3408"/>
    <cellStyle name="_적격 _집행갑지 _공내역서_수원율전조합" xfId="3409"/>
    <cellStyle name="_적격 _집행갑지 _공내역서_수원율전조합_수원율전 실행내역" xfId="3410"/>
    <cellStyle name="_적격 _집행갑지 _공내역서_수원율전조합_수원율전 실행내역 검토안" xfId="3411"/>
    <cellStyle name="_적격 _집행갑지 _공내역서_수원율전조합_수원율전 실행내역 검토안_수정구 태평동 주상복합 실행내역 검토안" xfId="3412"/>
    <cellStyle name="_적격 _집행갑지 _공내역서_수원율전조합_수원율전 실행내역 검토안_태평동 실행내역서" xfId="3413"/>
    <cellStyle name="_적격 _집행갑지 _공내역서_수원율전조합_수정구 태평동 주상복합 실행내역 검토안" xfId="3414"/>
    <cellStyle name="_적격 _집행갑지 _공내역서_수원율전조합_실행내역서" xfId="3415"/>
    <cellStyle name="_적격 _집행갑지 _공내역서_수원율전조합_실행내역서 - 구미옥계(가)" xfId="3416"/>
    <cellStyle name="_적격 _집행갑지 _공내역서_수원율전조합_실행내역서-경산백천" xfId="3417"/>
    <cellStyle name="_적격 _집행갑지 _공내역서_수원율전조합_염창동 주상복합 실행내역 검토안" xfId="3418"/>
    <cellStyle name="_적격 _집행갑지 _공내역서_수원율전조합_태평동 실행내역서" xfId="3419"/>
    <cellStyle name="_적격 _집행갑지 _공내역서_수정구 태평동 주상복합 실행내역 검토안" xfId="3420"/>
    <cellStyle name="_적격 _집행갑지 _공내역서_태평동 실행내역서" xfId="3421"/>
    <cellStyle name="_적격 _집행갑지 _공내역서-창호" xfId="3422"/>
    <cellStyle name="_적격 _집행갑지 _공내역서-창호_수원율전 실행내역" xfId="3423"/>
    <cellStyle name="_적격 _집행갑지 _공내역서-창호_수원율전 실행내역 검토안" xfId="3424"/>
    <cellStyle name="_적격 _집행갑지 _공내역서-창호_수원율전 실행내역 검토안_수원율전 실행내역" xfId="3425"/>
    <cellStyle name="_적격 _집행갑지 _공내역서-창호_수원율전 실행내역 검토안_수원율전 실행내역 검토안" xfId="3426"/>
    <cellStyle name="_적격 _집행갑지 _공내역서-창호_수원율전 실행내역 검토안_수원율전 실행내역 검토안_수정구 태평동 주상복합 실행내역 검토안" xfId="3427"/>
    <cellStyle name="_적격 _집행갑지 _공내역서-창호_수원율전 실행내역 검토안_수원율전 실행내역 검토안_태평동 실행내역서" xfId="3428"/>
    <cellStyle name="_적격 _집행갑지 _공내역서-창호_수원율전 실행내역 검토안_수정구 태평동 주상복합 실행내역 검토안" xfId="3429"/>
    <cellStyle name="_적격 _집행갑지 _공내역서-창호_수원율전 실행내역 검토안_실행내역서" xfId="3430"/>
    <cellStyle name="_적격 _집행갑지 _공내역서-창호_수원율전 실행내역 검토안_실행내역서 - 구미옥계(가)" xfId="3431"/>
    <cellStyle name="_적격 _집행갑지 _공내역서-창호_수원율전 실행내역 검토안_실행내역서-경산백천" xfId="3432"/>
    <cellStyle name="_적격 _집행갑지 _공내역서-창호_수원율전 실행내역 검토안_염창동 주상복합 실행내역 검토안" xfId="3433"/>
    <cellStyle name="_적격 _집행갑지 _공내역서-창호_수원율전 실행내역 검토안_태평동 실행내역서" xfId="3434"/>
    <cellStyle name="_적격 _집행갑지 _공내역서-창호_수원율전조합" xfId="3435"/>
    <cellStyle name="_적격 _집행갑지 _공내역서-창호_수원율전조합_수원율전 실행내역" xfId="3436"/>
    <cellStyle name="_적격 _집행갑지 _공내역서-창호_수원율전조합_수원율전 실행내역 검토안" xfId="3437"/>
    <cellStyle name="_적격 _집행갑지 _공내역서-창호_수원율전조합_수원율전 실행내역 검토안_수정구 태평동 주상복합 실행내역 검토안" xfId="3438"/>
    <cellStyle name="_적격 _집행갑지 _공내역서-창호_수원율전조합_수원율전 실행내역 검토안_태평동 실행내역서" xfId="3439"/>
    <cellStyle name="_적격 _집행갑지 _공내역서-창호_수원율전조합_수정구 태평동 주상복합 실행내역 검토안" xfId="3440"/>
    <cellStyle name="_적격 _집행갑지 _공내역서-창호_수원율전조합_실행내역서" xfId="3441"/>
    <cellStyle name="_적격 _집행갑지 _공내역서-창호_수원율전조합_실행내역서 - 구미옥계(가)" xfId="3442"/>
    <cellStyle name="_적격 _집행갑지 _공내역서-창호_수원율전조합_실행내역서-경산백천" xfId="3443"/>
    <cellStyle name="_적격 _집행갑지 _공내역서-창호_수원율전조합_염창동 주상복합 실행내역 검토안" xfId="3444"/>
    <cellStyle name="_적격 _집행갑지 _공내역서-창호_수원율전조합_태평동 실행내역서" xfId="3445"/>
    <cellStyle name="_적격 _집행갑지 _공내역서-창호_수정구 태평동 주상복합 실행내역 검토안" xfId="3446"/>
    <cellStyle name="_적격 _집행갑지 _공내역서-창호_태평동 실행내역서" xfId="3447"/>
    <cellStyle name="_적격 _집행갑지 _공내역서-창호분개" xfId="3448"/>
    <cellStyle name="_적격 _집행갑지 _공내역서-창호분개_수원율전 실행내역" xfId="3449"/>
    <cellStyle name="_적격 _집행갑지 _공내역서-창호분개_수원율전 실행내역 검토안" xfId="3450"/>
    <cellStyle name="_적격 _집행갑지 _공내역서-창호분개_수원율전 실행내역 검토안_수원율전 실행내역" xfId="3451"/>
    <cellStyle name="_적격 _집행갑지 _공내역서-창호분개_수원율전 실행내역 검토안_수원율전 실행내역 검토안" xfId="3452"/>
    <cellStyle name="_적격 _집행갑지 _공내역서-창호분개_수원율전 실행내역 검토안_수원율전 실행내역 검토안_수정구 태평동 주상복합 실행내역 검토안" xfId="3453"/>
    <cellStyle name="_적격 _집행갑지 _공내역서-창호분개_수원율전 실행내역 검토안_수원율전 실행내역 검토안_태평동 실행내역서" xfId="3454"/>
    <cellStyle name="_적격 _집행갑지 _공내역서-창호분개_수원율전 실행내역 검토안_수정구 태평동 주상복합 실행내역 검토안" xfId="3455"/>
    <cellStyle name="_적격 _집행갑지 _공내역서-창호분개_수원율전 실행내역 검토안_실행내역서" xfId="3456"/>
    <cellStyle name="_적격 _집행갑지 _공내역서-창호분개_수원율전 실행내역 검토안_실행내역서 - 구미옥계(가)" xfId="3457"/>
    <cellStyle name="_적격 _집행갑지 _공내역서-창호분개_수원율전 실행내역 검토안_실행내역서-경산백천" xfId="3458"/>
    <cellStyle name="_적격 _집행갑지 _공내역서-창호분개_수원율전 실행내역 검토안_염창동 주상복합 실행내역 검토안" xfId="3459"/>
    <cellStyle name="_적격 _집행갑지 _공내역서-창호분개_수원율전 실행내역 검토안_태평동 실행내역서" xfId="3460"/>
    <cellStyle name="_적격 _집행갑지 _공내역서-창호분개_수원율전조합" xfId="3461"/>
    <cellStyle name="_적격 _집행갑지 _공내역서-창호분개_수원율전조합_수원율전 실행내역" xfId="3462"/>
    <cellStyle name="_적격 _집행갑지 _공내역서-창호분개_수원율전조합_수원율전 실행내역 검토안" xfId="3463"/>
    <cellStyle name="_적격 _집행갑지 _공내역서-창호분개_수원율전조합_수원율전 실행내역 검토안_수정구 태평동 주상복합 실행내역 검토안" xfId="3464"/>
    <cellStyle name="_적격 _집행갑지 _공내역서-창호분개_수원율전조합_수원율전 실행내역 검토안_태평동 실행내역서" xfId="3465"/>
    <cellStyle name="_적격 _집행갑지 _공내역서-창호분개_수원율전조합_수정구 태평동 주상복합 실행내역 검토안" xfId="3466"/>
    <cellStyle name="_적격 _집행갑지 _공내역서-창호분개_수원율전조합_실행내역서" xfId="3467"/>
    <cellStyle name="_적격 _집행갑지 _공내역서-창호분개_수원율전조합_실행내역서 - 구미옥계(가)" xfId="3468"/>
    <cellStyle name="_적격 _집행갑지 _공내역서-창호분개_수원율전조합_실행내역서-경산백천" xfId="3469"/>
    <cellStyle name="_적격 _집행갑지 _공내역서-창호분개_수원율전조합_염창동 주상복합 실행내역 검토안" xfId="3470"/>
    <cellStyle name="_적격 _집행갑지 _공내역서-창호분개_수원율전조합_태평동 실행내역서" xfId="3471"/>
    <cellStyle name="_적격 _집행갑지 _공내역서-창호분개_수정구 태평동 주상복합 실행내역 검토안" xfId="3472"/>
    <cellStyle name="_적격 _집행갑지 _공내역서-창호분개_태평동 실행내역서" xfId="3473"/>
    <cellStyle name="_적격 _집행갑지 _김천농업기술센터-이정준0420" xfId="3474"/>
    <cellStyle name="_적격 _집행갑지 _김천전망대조명공사0323" xfId="3475"/>
    <cellStyle name="_적격 _집행갑지 _김천전망대조명공사0323_김천농업기술센터-이정준0420" xfId="3476"/>
    <cellStyle name="_적격 _집행갑지 _수원율전 실행내역" xfId="3477"/>
    <cellStyle name="_적격 _집행갑지 _수원율전 실행내역 검토안" xfId="3478"/>
    <cellStyle name="_적격 _집행갑지 _수원율전 실행내역 검토안_수원율전 실행내역" xfId="3479"/>
    <cellStyle name="_적격 _집행갑지 _수원율전 실행내역 검토안_수원율전 실행내역 검토안" xfId="3480"/>
    <cellStyle name="_적격 _집행갑지 _수원율전 실행내역 검토안_수원율전 실행내역 검토안_수정구 태평동 주상복합 실행내역 검토안" xfId="3481"/>
    <cellStyle name="_적격 _집행갑지 _수원율전 실행내역 검토안_수원율전 실행내역 검토안_태평동 실행내역서" xfId="3482"/>
    <cellStyle name="_적격 _집행갑지 _수원율전 실행내역 검토안_수정구 태평동 주상복합 실행내역 검토안" xfId="3483"/>
    <cellStyle name="_적격 _집행갑지 _수원율전 실행내역 검토안_실행내역서" xfId="3484"/>
    <cellStyle name="_적격 _집행갑지 _수원율전 실행내역 검토안_실행내역서 - 구미옥계(가)" xfId="3485"/>
    <cellStyle name="_적격 _집행갑지 _수원율전 실행내역 검토안_실행내역서-경산백천" xfId="3486"/>
    <cellStyle name="_적격 _집행갑지 _수원율전 실행내역 검토안_염창동 주상복합 실행내역 검토안" xfId="3487"/>
    <cellStyle name="_적격 _집행갑지 _수원율전 실행내역 검토안_태평동 실행내역서" xfId="3488"/>
    <cellStyle name="_적격 _집행갑지 _수원율전조합" xfId="3489"/>
    <cellStyle name="_적격 _집행갑지 _수원율전조합_수원율전 실행내역" xfId="3490"/>
    <cellStyle name="_적격 _집행갑지 _수원율전조합_수원율전 실행내역 검토안" xfId="3491"/>
    <cellStyle name="_적격 _집행갑지 _수원율전조합_수원율전 실행내역 검토안_수정구 태평동 주상복합 실행내역 검토안" xfId="3492"/>
    <cellStyle name="_적격 _집행갑지 _수원율전조합_수원율전 실행내역 검토안_태평동 실행내역서" xfId="3493"/>
    <cellStyle name="_적격 _집행갑지 _수원율전조합_수정구 태평동 주상복합 실행내역 검토안" xfId="3494"/>
    <cellStyle name="_적격 _집행갑지 _수원율전조합_실행내역서" xfId="3495"/>
    <cellStyle name="_적격 _집행갑지 _수원율전조합_실행내역서 - 구미옥계(가)" xfId="3496"/>
    <cellStyle name="_적격 _집행갑지 _수원율전조합_실행내역서-경산백천" xfId="3497"/>
    <cellStyle name="_적격 _집행갑지 _수원율전조합_염창동 주상복합 실행내역 검토안" xfId="3498"/>
    <cellStyle name="_적격 _집행갑지 _수원율전조합_태평동 실행내역서" xfId="3499"/>
    <cellStyle name="_적격 _집행갑지 _수정구 태평동 주상복합 실행내역 검토안" xfId="3500"/>
    <cellStyle name="_적격 _집행갑지 _전체2회 설계변경 내역서 1공구" xfId="3501"/>
    <cellStyle name="_적격 _집행갑지 _전체2회 설계변경 내역서 1공구_1공구" xfId="3502"/>
    <cellStyle name="_적격 _집행갑지 _전체2회 설계변경 내역서 1공구_1공구_김천농업기술센터-이정준0420" xfId="3503"/>
    <cellStyle name="_적격 _집행갑지 _전체2회 설계변경 내역서 1공구_1공구_김천전망대조명공사0323" xfId="3504"/>
    <cellStyle name="_적격 _집행갑지 _전체2회 설계변경 내역서 1공구_1공구_김천전망대조명공사0323_김천농업기술센터-이정준0420" xfId="3505"/>
    <cellStyle name="_적격 _집행갑지 _전체2회 설계변경 내역서 1공구_1공구작업" xfId="3506"/>
    <cellStyle name="_적격 _집행갑지 _전체2회 설계변경 내역서 1공구_1공구작업_김천농업기술센터-이정준0420" xfId="3507"/>
    <cellStyle name="_적격 _집행갑지 _전체2회 설계변경 내역서 1공구_1공구작업_김천전망대조명공사0323" xfId="3508"/>
    <cellStyle name="_적격 _집행갑지 _전체2회 설계변경 내역서 1공구_1공구작업_김천전망대조명공사0323_김천농업기술센터-이정준0420" xfId="3509"/>
    <cellStyle name="_적격 _집행갑지 _전체2회 설계변경 내역서 1공구_1공구하도급작업파일(0507)" xfId="3510"/>
    <cellStyle name="_적격 _집행갑지 _전체2회 설계변경 내역서 1공구_1공구하도급작업파일(0507)_김천농업기술센터-이정준0420" xfId="3511"/>
    <cellStyle name="_적격 _집행갑지 _전체2회 설계변경 내역서 1공구_1공구하도급작업파일(0507)_김천전망대조명공사0323" xfId="3512"/>
    <cellStyle name="_적격 _집행갑지 _전체2회 설계변경 내역서 1공구_1공구하도급작업파일(0507)_김천전망대조명공사0323_김천농업기술센터-이정준0420" xfId="3513"/>
    <cellStyle name="_적격 _집행갑지 _전체2회 설계변경 내역서 1공구_1공구하도급작업파일건정토건협상중" xfId="3514"/>
    <cellStyle name="_적격 _집행갑지 _전체2회 설계변경 내역서 1공구_1공구하도급작업파일건정토건협상중_김천농업기술센터-이정준0420" xfId="3515"/>
    <cellStyle name="_적격 _집행갑지 _전체2회 설계변경 내역서 1공구_1공구하도급작업파일건정토건협상중_김천전망대조명공사0323" xfId="3516"/>
    <cellStyle name="_적격 _집행갑지 _전체2회 설계변경 내역서 1공구_1공구하도급작업파일건정토건협상중_김천전망대조명공사0323_김천농업기술센터-이정준0420" xfId="3517"/>
    <cellStyle name="_적격 _집행갑지 _전체2회 설계변경 내역서 1공구_김천농업기술센터-이정준0420" xfId="3518"/>
    <cellStyle name="_적격 _집행갑지 _전체2회 설계변경 내역서 1공구_김천전망대조명공사0323" xfId="3519"/>
    <cellStyle name="_적격 _집행갑지 _전체2회 설계변경 내역서 1공구_김천전망대조명공사0323_김천농업기술센터-이정준0420" xfId="3520"/>
    <cellStyle name="_적격 _집행갑지 _지붕공사" xfId="3521"/>
    <cellStyle name="_적격 _집행갑지 _지붕공사_수원율전 실행내역" xfId="3522"/>
    <cellStyle name="_적격 _집행갑지 _지붕공사_수원율전 실행내역 검토안" xfId="3523"/>
    <cellStyle name="_적격 _집행갑지 _지붕공사_수원율전 실행내역 검토안_수원율전 실행내역" xfId="3524"/>
    <cellStyle name="_적격 _집행갑지 _지붕공사_수원율전 실행내역 검토안_수원율전 실행내역 검토안" xfId="3525"/>
    <cellStyle name="_적격 _집행갑지 _지붕공사_수원율전 실행내역 검토안_수원율전 실행내역 검토안_수정구 태평동 주상복합 실행내역 검토안" xfId="3526"/>
    <cellStyle name="_적격 _집행갑지 _지붕공사_수원율전 실행내역 검토안_수원율전 실행내역 검토안_태평동 실행내역서" xfId="3527"/>
    <cellStyle name="_적격 _집행갑지 _지붕공사_수원율전 실행내역 검토안_수정구 태평동 주상복합 실행내역 검토안" xfId="3528"/>
    <cellStyle name="_적격 _집행갑지 _지붕공사_수원율전 실행내역 검토안_실행내역서" xfId="3529"/>
    <cellStyle name="_적격 _집행갑지 _지붕공사_수원율전 실행내역 검토안_실행내역서 - 구미옥계(가)" xfId="3530"/>
    <cellStyle name="_적격 _집행갑지 _지붕공사_수원율전 실행내역 검토안_실행내역서-경산백천" xfId="3531"/>
    <cellStyle name="_적격 _집행갑지 _지붕공사_수원율전 실행내역 검토안_염창동 주상복합 실행내역 검토안" xfId="3532"/>
    <cellStyle name="_적격 _집행갑지 _지붕공사_수원율전 실행내역 검토안_태평동 실행내역서" xfId="3533"/>
    <cellStyle name="_적격 _집행갑지 _지붕공사_수원율전조합" xfId="3534"/>
    <cellStyle name="_적격 _집행갑지 _지붕공사_수원율전조합_수원율전 실행내역" xfId="3535"/>
    <cellStyle name="_적격 _집행갑지 _지붕공사_수원율전조합_수원율전 실행내역 검토안" xfId="3536"/>
    <cellStyle name="_적격 _집행갑지 _지붕공사_수원율전조합_수원율전 실행내역 검토안_수정구 태평동 주상복합 실행내역 검토안" xfId="3537"/>
    <cellStyle name="_적격 _집행갑지 _지붕공사_수원율전조합_수원율전 실행내역 검토안_태평동 실행내역서" xfId="3538"/>
    <cellStyle name="_적격 _집행갑지 _지붕공사_수원율전조합_수정구 태평동 주상복합 실행내역 검토안" xfId="3539"/>
    <cellStyle name="_적격 _집행갑지 _지붕공사_수원율전조합_실행내역서" xfId="3540"/>
    <cellStyle name="_적격 _집행갑지 _지붕공사_수원율전조합_실행내역서 - 구미옥계(가)" xfId="3541"/>
    <cellStyle name="_적격 _집행갑지 _지붕공사_수원율전조합_실행내역서-경산백천" xfId="3542"/>
    <cellStyle name="_적격 _집행갑지 _지붕공사_수원율전조합_염창동 주상복합 실행내역 검토안" xfId="3543"/>
    <cellStyle name="_적격 _집행갑지 _지붕공사_수원율전조합_태평동 실행내역서" xfId="3544"/>
    <cellStyle name="_적격 _집행갑지 _지붕공사_수정구 태평동 주상복합 실행내역 검토안" xfId="3545"/>
    <cellStyle name="_적격 _집행갑지 _지붕공사_태평동 실행내역서" xfId="3546"/>
    <cellStyle name="_적격 _집행갑지 _태평동 실행내역서" xfId="3547"/>
    <cellStyle name="_적격 _태평동 실행내역서" xfId="3548"/>
    <cellStyle name="_적격(화산) " xfId="3549"/>
    <cellStyle name="_적격(화산) _거제U-2(3차)" xfId="3550"/>
    <cellStyle name="_적격(화산) _거제U-2(3차)_거제U-2(3차)" xfId="3551"/>
    <cellStyle name="_적격(화산) _거제U-2(3차)_거제U-2(3차)_김천농업기술센터-이정준0420" xfId="3552"/>
    <cellStyle name="_적격(화산) _거제U-2(3차)_거제U-2(3차)_김천전망대조명공사0323" xfId="3553"/>
    <cellStyle name="_적격(화산) _거제U-2(3차)_거제U-2(3차)_김천전망대조명공사0323_김천농업기술센터-이정준0420" xfId="3554"/>
    <cellStyle name="_적격(화산) _거제U-2(3차)_거제U-2(3차)_신석용상투찰" xfId="3555"/>
    <cellStyle name="_적격(화산) _거제U-2(3차)_거제U-2(3차)_신석용상투찰_김천농업기술센터-이정준0420" xfId="3556"/>
    <cellStyle name="_적격(화산) _거제U-2(3차)_거제U-2(3차)_신석용상투찰_김천전망대조명공사0323" xfId="3557"/>
    <cellStyle name="_적격(화산) _거제U-2(3차)_거제U-2(3차)_신석용상투찰_김천전망대조명공사0323_김천농업기술센터-이정준0420" xfId="3558"/>
    <cellStyle name="_적격(화산) _거제U-2(3차)_김천농업기술센터-이정준0420" xfId="3559"/>
    <cellStyle name="_적격(화산) _거제U-2(3차)_김천전망대조명공사0323" xfId="3560"/>
    <cellStyle name="_적격(화산) _거제U-2(3차)_김천전망대조명공사0323_김천농업기술센터-이정준0420" xfId="3561"/>
    <cellStyle name="_적격(화산) _거제U-2(3차)_신석용상투찰" xfId="3562"/>
    <cellStyle name="_적격(화산) _거제U-2(3차)_신석용상투찰_김천농업기술센터-이정준0420" xfId="3563"/>
    <cellStyle name="_적격(화산) _거제U-2(3차)_신석용상투찰_김천전망대조명공사0323" xfId="3564"/>
    <cellStyle name="_적격(화산) _거제U-2(3차)_신석용상투찰_김천전망대조명공사0323_김천농업기술센터-이정준0420" xfId="3565"/>
    <cellStyle name="_적격(화산) _공내역서" xfId="3566"/>
    <cellStyle name="_적격(화산) _공내역서_수원율전 실행내역" xfId="3567"/>
    <cellStyle name="_적격(화산) _공내역서_수원율전 실행내역 검토안" xfId="3568"/>
    <cellStyle name="_적격(화산) _공내역서_수원율전 실행내역 검토안_수원율전 실행내역" xfId="3569"/>
    <cellStyle name="_적격(화산) _공내역서_수원율전 실행내역 검토안_수원율전 실행내역 검토안" xfId="3570"/>
    <cellStyle name="_적격(화산) _공내역서_수원율전 실행내역 검토안_수원율전 실행내역 검토안_수정구 태평동 주상복합 실행내역 검토안" xfId="3571"/>
    <cellStyle name="_적격(화산) _공내역서_수원율전 실행내역 검토안_수원율전 실행내역 검토안_태평동 실행내역서" xfId="3572"/>
    <cellStyle name="_적격(화산) _공내역서_수원율전 실행내역 검토안_수정구 태평동 주상복합 실행내역 검토안" xfId="3573"/>
    <cellStyle name="_적격(화산) _공내역서_수원율전 실행내역 검토안_실행내역서" xfId="3574"/>
    <cellStyle name="_적격(화산) _공내역서_수원율전 실행내역 검토안_실행내역서 - 구미옥계(가)" xfId="3575"/>
    <cellStyle name="_적격(화산) _공내역서_수원율전 실행내역 검토안_실행내역서-경산백천" xfId="3576"/>
    <cellStyle name="_적격(화산) _공내역서_수원율전 실행내역 검토안_염창동 주상복합 실행내역 검토안" xfId="3577"/>
    <cellStyle name="_적격(화산) _공내역서_수원율전 실행내역 검토안_태평동 실행내역서" xfId="3578"/>
    <cellStyle name="_적격(화산) _공내역서_수원율전조합" xfId="3579"/>
    <cellStyle name="_적격(화산) _공내역서_수원율전조합_수원율전 실행내역" xfId="3580"/>
    <cellStyle name="_적격(화산) _공내역서_수원율전조합_수원율전 실행내역 검토안" xfId="3581"/>
    <cellStyle name="_적격(화산) _공내역서_수원율전조합_수원율전 실행내역 검토안_수정구 태평동 주상복합 실행내역 검토안" xfId="3582"/>
    <cellStyle name="_적격(화산) _공내역서_수원율전조합_수원율전 실행내역 검토안_태평동 실행내역서" xfId="3583"/>
    <cellStyle name="_적격(화산) _공내역서_수원율전조합_수정구 태평동 주상복합 실행내역 검토안" xfId="3584"/>
    <cellStyle name="_적격(화산) _공내역서_수원율전조합_실행내역서" xfId="3585"/>
    <cellStyle name="_적격(화산) _공내역서_수원율전조합_실행내역서 - 구미옥계(가)" xfId="3586"/>
    <cellStyle name="_적격(화산) _공내역서_수원율전조합_실행내역서-경산백천" xfId="3587"/>
    <cellStyle name="_적격(화산) _공내역서_수원율전조합_염창동 주상복합 실행내역 검토안" xfId="3588"/>
    <cellStyle name="_적격(화산) _공내역서_수원율전조합_태평동 실행내역서" xfId="3589"/>
    <cellStyle name="_적격(화산) _공내역서_수정구 태평동 주상복합 실행내역 검토안" xfId="3590"/>
    <cellStyle name="_적격(화산) _공내역서_태평동 실행내역서" xfId="3591"/>
    <cellStyle name="_적격(화산) _공내역서-창호" xfId="3592"/>
    <cellStyle name="_적격(화산) _공내역서-창호_수원율전 실행내역" xfId="3593"/>
    <cellStyle name="_적격(화산) _공내역서-창호_수원율전 실행내역 검토안" xfId="3594"/>
    <cellStyle name="_적격(화산) _공내역서-창호_수원율전 실행내역 검토안_수원율전 실행내역" xfId="3595"/>
    <cellStyle name="_적격(화산) _공내역서-창호_수원율전 실행내역 검토안_수원율전 실행내역 검토안" xfId="3596"/>
    <cellStyle name="_적격(화산) _공내역서-창호_수원율전 실행내역 검토안_수원율전 실행내역 검토안_수정구 태평동 주상복합 실행내역 검토안" xfId="3597"/>
    <cellStyle name="_적격(화산) _공내역서-창호_수원율전 실행내역 검토안_수원율전 실행내역 검토안_태평동 실행내역서" xfId="3598"/>
    <cellStyle name="_적격(화산) _공내역서-창호_수원율전 실행내역 검토안_수정구 태평동 주상복합 실행내역 검토안" xfId="3599"/>
    <cellStyle name="_적격(화산) _공내역서-창호_수원율전 실행내역 검토안_실행내역서" xfId="3600"/>
    <cellStyle name="_적격(화산) _공내역서-창호_수원율전 실행내역 검토안_실행내역서 - 구미옥계(가)" xfId="3601"/>
    <cellStyle name="_적격(화산) _공내역서-창호_수원율전 실행내역 검토안_실행내역서-경산백천" xfId="3602"/>
    <cellStyle name="_적격(화산) _공내역서-창호_수원율전 실행내역 검토안_염창동 주상복합 실행내역 검토안" xfId="3603"/>
    <cellStyle name="_적격(화산) _공내역서-창호_수원율전 실행내역 검토안_태평동 실행내역서" xfId="3604"/>
    <cellStyle name="_적격(화산) _공내역서-창호_수원율전조합" xfId="3605"/>
    <cellStyle name="_적격(화산) _공내역서-창호_수원율전조합_수원율전 실행내역" xfId="3606"/>
    <cellStyle name="_적격(화산) _공내역서-창호_수원율전조합_수원율전 실행내역 검토안" xfId="3607"/>
    <cellStyle name="_적격(화산) _공내역서-창호_수원율전조합_수원율전 실행내역 검토안_수정구 태평동 주상복합 실행내역 검토안" xfId="3608"/>
    <cellStyle name="_적격(화산) _공내역서-창호_수원율전조합_수원율전 실행내역 검토안_태평동 실행내역서" xfId="3609"/>
    <cellStyle name="_적격(화산) _공내역서-창호_수원율전조합_수정구 태평동 주상복합 실행내역 검토안" xfId="3610"/>
    <cellStyle name="_적격(화산) _공내역서-창호_수원율전조합_실행내역서" xfId="3611"/>
    <cellStyle name="_적격(화산) _공내역서-창호_수원율전조합_실행내역서 - 구미옥계(가)" xfId="3612"/>
    <cellStyle name="_적격(화산) _공내역서-창호_수원율전조합_실행내역서-경산백천" xfId="3613"/>
    <cellStyle name="_적격(화산) _공내역서-창호_수원율전조합_염창동 주상복합 실행내역 검토안" xfId="3614"/>
    <cellStyle name="_적격(화산) _공내역서-창호_수원율전조합_태평동 실행내역서" xfId="3615"/>
    <cellStyle name="_적격(화산) _공내역서-창호_수정구 태평동 주상복합 실행내역 검토안" xfId="3616"/>
    <cellStyle name="_적격(화산) _공내역서-창호_태평동 실행내역서" xfId="3617"/>
    <cellStyle name="_적격(화산) _공내역서-창호분개" xfId="3618"/>
    <cellStyle name="_적격(화산) _공내역서-창호분개_수원율전 실행내역" xfId="3619"/>
    <cellStyle name="_적격(화산) _공내역서-창호분개_수원율전 실행내역 검토안" xfId="3620"/>
    <cellStyle name="_적격(화산) _공내역서-창호분개_수원율전 실행내역 검토안_수원율전 실행내역" xfId="3621"/>
    <cellStyle name="_적격(화산) _공내역서-창호분개_수원율전 실행내역 검토안_수원율전 실행내역 검토안" xfId="3622"/>
    <cellStyle name="_적격(화산) _공내역서-창호분개_수원율전 실행내역 검토안_수원율전 실행내역 검토안_수정구 태평동 주상복합 실행내역 검토안" xfId="3623"/>
    <cellStyle name="_적격(화산) _공내역서-창호분개_수원율전 실행내역 검토안_수원율전 실행내역 검토안_태평동 실행내역서" xfId="3624"/>
    <cellStyle name="_적격(화산) _공내역서-창호분개_수원율전 실행내역 검토안_수정구 태평동 주상복합 실행내역 검토안" xfId="3625"/>
    <cellStyle name="_적격(화산) _공내역서-창호분개_수원율전 실행내역 검토안_실행내역서" xfId="3626"/>
    <cellStyle name="_적격(화산) _공내역서-창호분개_수원율전 실행내역 검토안_실행내역서 - 구미옥계(가)" xfId="3627"/>
    <cellStyle name="_적격(화산) _공내역서-창호분개_수원율전 실행내역 검토안_실행내역서-경산백천" xfId="3628"/>
    <cellStyle name="_적격(화산) _공내역서-창호분개_수원율전 실행내역 검토안_염창동 주상복합 실행내역 검토안" xfId="3629"/>
    <cellStyle name="_적격(화산) _공내역서-창호분개_수원율전 실행내역 검토안_태평동 실행내역서" xfId="3630"/>
    <cellStyle name="_적격(화산) _공내역서-창호분개_수원율전조합" xfId="3631"/>
    <cellStyle name="_적격(화산) _공내역서-창호분개_수원율전조합_수원율전 실행내역" xfId="3632"/>
    <cellStyle name="_적격(화산) _공내역서-창호분개_수원율전조합_수원율전 실행내역 검토안" xfId="3633"/>
    <cellStyle name="_적격(화산) _공내역서-창호분개_수원율전조합_수원율전 실행내역 검토안_수정구 태평동 주상복합 실행내역 검토안" xfId="3634"/>
    <cellStyle name="_적격(화산) _공내역서-창호분개_수원율전조합_수원율전 실행내역 검토안_태평동 실행내역서" xfId="3635"/>
    <cellStyle name="_적격(화산) _공내역서-창호분개_수원율전조합_수정구 태평동 주상복합 실행내역 검토안" xfId="3636"/>
    <cellStyle name="_적격(화산) _공내역서-창호분개_수원율전조합_실행내역서" xfId="3637"/>
    <cellStyle name="_적격(화산) _공내역서-창호분개_수원율전조합_실행내역서 - 구미옥계(가)" xfId="3638"/>
    <cellStyle name="_적격(화산) _공내역서-창호분개_수원율전조합_실행내역서-경산백천" xfId="3639"/>
    <cellStyle name="_적격(화산) _공내역서-창호분개_수원율전조합_염창동 주상복합 실행내역 검토안" xfId="3640"/>
    <cellStyle name="_적격(화산) _공내역서-창호분개_수원율전조합_태평동 실행내역서" xfId="3641"/>
    <cellStyle name="_적격(화산) _공내역서-창호분개_수정구 태평동 주상복합 실행내역 검토안" xfId="3642"/>
    <cellStyle name="_적격(화산) _공내역서-창호분개_태평동 실행내역서" xfId="3643"/>
    <cellStyle name="_적격(화산) _김천농업기술센터-이정준0420" xfId="3644"/>
    <cellStyle name="_적격(화산) _김천전망대조명공사0323" xfId="3645"/>
    <cellStyle name="_적격(화산) _김천전망대조명공사0323_김천농업기술센터-이정준0420" xfId="3646"/>
    <cellStyle name="_적격(화산) _도급내역서(01년1월)" xfId="3647"/>
    <cellStyle name="_적격(화산) _도급내역서(01년1월)_김천농업기술센터-이정준0420" xfId="3648"/>
    <cellStyle name="_적격(화산) _도급내역서(01년1월)_김천전망대조명공사0323" xfId="3649"/>
    <cellStyle name="_적격(화산) _도급내역서(01년1월)_김천전망대조명공사0323_김천농업기술센터-이정준0420" xfId="3650"/>
    <cellStyle name="_적격(화산) _도급내역서(최종)" xfId="3651"/>
    <cellStyle name="_적격(화산) _도급내역서(최종)_김천농업기술센터-이정준0420" xfId="3652"/>
    <cellStyle name="_적격(화산) _도급내역서(최종)_김천전망대조명공사0323" xfId="3653"/>
    <cellStyle name="_적격(화산) _도급내역서(최종)_김천전망대조명공사0323_김천농업기술센터-이정준0420" xfId="3654"/>
    <cellStyle name="_적격(화산) _수원율전 실행내역" xfId="3655"/>
    <cellStyle name="_적격(화산) _수원율전 실행내역 검토안" xfId="3656"/>
    <cellStyle name="_적격(화산) _수원율전 실행내역 검토안_수원율전 실행내역" xfId="3657"/>
    <cellStyle name="_적격(화산) _수원율전 실행내역 검토안_수원율전 실행내역 검토안" xfId="3658"/>
    <cellStyle name="_적격(화산) _수원율전 실행내역 검토안_수원율전 실행내역 검토안_수정구 태평동 주상복합 실행내역 검토안" xfId="3659"/>
    <cellStyle name="_적격(화산) _수원율전 실행내역 검토안_수원율전 실행내역 검토안_태평동 실행내역서" xfId="3660"/>
    <cellStyle name="_적격(화산) _수원율전 실행내역 검토안_수정구 태평동 주상복합 실행내역 검토안" xfId="3661"/>
    <cellStyle name="_적격(화산) _수원율전 실행내역 검토안_실행내역서" xfId="3662"/>
    <cellStyle name="_적격(화산) _수원율전 실행내역 검토안_실행내역서 - 구미옥계(가)" xfId="3663"/>
    <cellStyle name="_적격(화산) _수원율전 실행내역 검토안_실행내역서-경산백천" xfId="3664"/>
    <cellStyle name="_적격(화산) _수원율전 실행내역 검토안_염창동 주상복합 실행내역 검토안" xfId="3665"/>
    <cellStyle name="_적격(화산) _수원율전 실행내역 검토안_태평동 실행내역서" xfId="3666"/>
    <cellStyle name="_적격(화산) _수원율전조합" xfId="3667"/>
    <cellStyle name="_적격(화산) _수원율전조합_수원율전 실행내역" xfId="3668"/>
    <cellStyle name="_적격(화산) _수원율전조합_수원율전 실행내역 검토안" xfId="3669"/>
    <cellStyle name="_적격(화산) _수원율전조합_수원율전 실행내역 검토안_수정구 태평동 주상복합 실행내역 검토안" xfId="3670"/>
    <cellStyle name="_적격(화산) _수원율전조합_수원율전 실행내역 검토안_태평동 실행내역서" xfId="3671"/>
    <cellStyle name="_적격(화산) _수원율전조합_수정구 태평동 주상복합 실행내역 검토안" xfId="3672"/>
    <cellStyle name="_적격(화산) _수원율전조합_실행내역서" xfId="3673"/>
    <cellStyle name="_적격(화산) _수원율전조합_실행내역서 - 구미옥계(가)" xfId="3674"/>
    <cellStyle name="_적격(화산) _수원율전조합_실행내역서-경산백천" xfId="3675"/>
    <cellStyle name="_적격(화산) _수원율전조합_염창동 주상복합 실행내역 검토안" xfId="3676"/>
    <cellStyle name="_적격(화산) _수원율전조합_태평동 실행내역서" xfId="3677"/>
    <cellStyle name="_적격(화산) _수정구 태평동 주상복합 실행내역 검토안" xfId="3678"/>
    <cellStyle name="_적격(화산) _신석용상투찰" xfId="3679"/>
    <cellStyle name="_적격(화산) _신석용상투찰_김천농업기술센터-이정준0420" xfId="3680"/>
    <cellStyle name="_적격(화산) _신석용상투찰_김천전망대조명공사0323" xfId="3681"/>
    <cellStyle name="_적격(화산) _신석용상투찰_김천전망대조명공사0323_김천농업기술센터-이정준0420" xfId="3682"/>
    <cellStyle name="_적격(화산) _전체2회 설계변경 내역서 1공구" xfId="3683"/>
    <cellStyle name="_적격(화산) _전체2회 설계변경 내역서 1공구_1공구" xfId="3684"/>
    <cellStyle name="_적격(화산) _전체2회 설계변경 내역서 1공구_1공구_김천농업기술센터-이정준0420" xfId="3685"/>
    <cellStyle name="_적격(화산) _전체2회 설계변경 내역서 1공구_1공구_김천전망대조명공사0323" xfId="3686"/>
    <cellStyle name="_적격(화산) _전체2회 설계변경 내역서 1공구_1공구_김천전망대조명공사0323_김천농업기술센터-이정준0420" xfId="3687"/>
    <cellStyle name="_적격(화산) _전체2회 설계변경 내역서 1공구_1공구작업" xfId="3688"/>
    <cellStyle name="_적격(화산) _전체2회 설계변경 내역서 1공구_1공구작업_김천농업기술센터-이정준0420" xfId="3689"/>
    <cellStyle name="_적격(화산) _전체2회 설계변경 내역서 1공구_1공구작업_김천전망대조명공사0323" xfId="3690"/>
    <cellStyle name="_적격(화산) _전체2회 설계변경 내역서 1공구_1공구작업_김천전망대조명공사0323_김천농업기술센터-이정준0420" xfId="3691"/>
    <cellStyle name="_적격(화산) _전체2회 설계변경 내역서 1공구_1공구하도급작업파일(0507)" xfId="3692"/>
    <cellStyle name="_적격(화산) _전체2회 설계변경 내역서 1공구_1공구하도급작업파일(0507)_김천농업기술센터-이정준0420" xfId="3693"/>
    <cellStyle name="_적격(화산) _전체2회 설계변경 내역서 1공구_1공구하도급작업파일(0507)_김천전망대조명공사0323" xfId="3694"/>
    <cellStyle name="_적격(화산) _전체2회 설계변경 내역서 1공구_1공구하도급작업파일(0507)_김천전망대조명공사0323_김천농업기술센터-이정준0420" xfId="3695"/>
    <cellStyle name="_적격(화산) _전체2회 설계변경 내역서 1공구_1공구하도급작업파일건정토건협상중" xfId="3696"/>
    <cellStyle name="_적격(화산) _전체2회 설계변경 내역서 1공구_1공구하도급작업파일건정토건협상중_김천농업기술센터-이정준0420" xfId="3697"/>
    <cellStyle name="_적격(화산) _전체2회 설계변경 내역서 1공구_1공구하도급작업파일건정토건협상중_김천전망대조명공사0323" xfId="3698"/>
    <cellStyle name="_적격(화산) _전체2회 설계변경 내역서 1공구_1공구하도급작업파일건정토건협상중_김천전망대조명공사0323_김천농업기술센터-이정준0420" xfId="3699"/>
    <cellStyle name="_적격(화산) _전체2회 설계변경 내역서 1공구_김천농업기술센터-이정준0420" xfId="3700"/>
    <cellStyle name="_적격(화산) _전체2회 설계변경 내역서 1공구_김천전망대조명공사0323" xfId="3701"/>
    <cellStyle name="_적격(화산) _전체2회 설계변경 내역서 1공구_김천전망대조명공사0323_김천농업기술센터-이정준0420" xfId="3702"/>
    <cellStyle name="_적격(화산) _지붕공사" xfId="3703"/>
    <cellStyle name="_적격(화산) _지붕공사_수원율전 실행내역" xfId="3704"/>
    <cellStyle name="_적격(화산) _지붕공사_수원율전 실행내역 검토안" xfId="3705"/>
    <cellStyle name="_적격(화산) _지붕공사_수원율전 실행내역 검토안_수원율전 실행내역" xfId="3706"/>
    <cellStyle name="_적격(화산) _지붕공사_수원율전 실행내역 검토안_수원율전 실행내역 검토안" xfId="3707"/>
    <cellStyle name="_적격(화산) _지붕공사_수원율전 실행내역 검토안_수원율전 실행내역 검토안_수정구 태평동 주상복합 실행내역 검토안" xfId="3708"/>
    <cellStyle name="_적격(화산) _지붕공사_수원율전 실행내역 검토안_수원율전 실행내역 검토안_태평동 실행내역서" xfId="3709"/>
    <cellStyle name="_적격(화산) _지붕공사_수원율전 실행내역 검토안_수정구 태평동 주상복합 실행내역 검토안" xfId="3710"/>
    <cellStyle name="_적격(화산) _지붕공사_수원율전 실행내역 검토안_실행내역서" xfId="3711"/>
    <cellStyle name="_적격(화산) _지붕공사_수원율전 실행내역 검토안_실행내역서 - 구미옥계(가)" xfId="3712"/>
    <cellStyle name="_적격(화산) _지붕공사_수원율전 실행내역 검토안_실행내역서-경산백천" xfId="3713"/>
    <cellStyle name="_적격(화산) _지붕공사_수원율전 실행내역 검토안_염창동 주상복합 실행내역 검토안" xfId="3714"/>
    <cellStyle name="_적격(화산) _지붕공사_수원율전 실행내역 검토안_태평동 실행내역서" xfId="3715"/>
    <cellStyle name="_적격(화산) _지붕공사_수원율전조합" xfId="3716"/>
    <cellStyle name="_적격(화산) _지붕공사_수원율전조합_수원율전 실행내역" xfId="3717"/>
    <cellStyle name="_적격(화산) _지붕공사_수원율전조합_수원율전 실행내역 검토안" xfId="3718"/>
    <cellStyle name="_적격(화산) _지붕공사_수원율전조합_수원율전 실행내역 검토안_수정구 태평동 주상복합 실행내역 검토안" xfId="3719"/>
    <cellStyle name="_적격(화산) _지붕공사_수원율전조합_수원율전 실행내역 검토안_태평동 실행내역서" xfId="3720"/>
    <cellStyle name="_적격(화산) _지붕공사_수원율전조합_수정구 태평동 주상복합 실행내역 검토안" xfId="3721"/>
    <cellStyle name="_적격(화산) _지붕공사_수원율전조합_실행내역서" xfId="3722"/>
    <cellStyle name="_적격(화산) _지붕공사_수원율전조합_실행내역서 - 구미옥계(가)" xfId="3723"/>
    <cellStyle name="_적격(화산) _지붕공사_수원율전조합_실행내역서-경산백천" xfId="3724"/>
    <cellStyle name="_적격(화산) _지붕공사_수원율전조합_염창동 주상복합 실행내역 검토안" xfId="3725"/>
    <cellStyle name="_적격(화산) _지붕공사_수원율전조합_태평동 실행내역서" xfId="3726"/>
    <cellStyle name="_적격(화산) _지붕공사_수정구 태평동 주상복합 실행내역 검토안" xfId="3727"/>
    <cellStyle name="_적격(화산) _지붕공사_태평동 실행내역서" xfId="3728"/>
    <cellStyle name="_적격(화산) _진월 공내역서" xfId="3729"/>
    <cellStyle name="_적격(화산) _진월 공내역서_김천농업기술센터-이정준0420" xfId="3730"/>
    <cellStyle name="_적격(화산) _진월 공내역서_김천전망대조명공사0323" xfId="3731"/>
    <cellStyle name="_적격(화산) _진월 공내역서_김천전망대조명공사0323_김천농업기술센터-이정준0420" xfId="3732"/>
    <cellStyle name="_적격(화산) _진월 공내역서_신석용상투찰" xfId="3733"/>
    <cellStyle name="_적격(화산) _진월 공내역서_신석용상투찰_김천농업기술센터-이정준0420" xfId="3734"/>
    <cellStyle name="_적격(화산) _진월 공내역서_신석용상투찰_김천전망대조명공사0323" xfId="3735"/>
    <cellStyle name="_적격(화산) _진월 공내역서_신석용상투찰_김천전망대조명공사0323_김천농업기술센터-이정준0420" xfId="3736"/>
    <cellStyle name="_적격(화산) _태평동 실행내역서" xfId="3737"/>
    <cellStyle name="_적선동목산빌딩" xfId="3738"/>
    <cellStyle name="_적지적수" xfId="3739"/>
    <cellStyle name="_전기 오창_진천수량산출서" xfId="3740"/>
    <cellStyle name="_전기(고강도접지판)_여건보고1015_제출용" xfId="3741"/>
    <cellStyle name="_전기공사" xfId="441"/>
    <cellStyle name="_전기공사 2" xfId="3742"/>
    <cellStyle name="_전기공사_김천농업기술센터-이정준0420" xfId="3743"/>
    <cellStyle name="_전기공사_김천전망대조명공사0323" xfId="3744"/>
    <cellStyle name="_전기공사_김천전망대조명공사0323_김천농업기술센터-이정준0420" xfId="3745"/>
    <cellStyle name="_전기내역" xfId="3746"/>
    <cellStyle name="_전기-내역서(12)" xfId="3747"/>
    <cellStyle name="_전기로비(실정보고수정) 20050114" xfId="3748"/>
    <cellStyle name="_전남남부권광역상수도 수처리모형(설치-최종)" xfId="3749"/>
    <cellStyle name="_전남남부권광역상수도 수처리모형(제조-수정)" xfId="3786"/>
    <cellStyle name="_전남남부권광역상수도 수처리모형(제조-수정)_1. 기계환경분야(0709)" xfId="3787"/>
    <cellStyle name="_전남남부권광역상수도 수처리모형(제조-수정)_1. 기계환경분야(0709)_1. 기계환경분야(0709)" xfId="3788"/>
    <cellStyle name="_전남남부권광역상수도 수처리모형(제조-수정)_1. 기계환경분야(0709)_1. 기계환경분야(0709)_공사_응집용교반기_원일기계_조달청" xfId="3789"/>
    <cellStyle name="_전남남부권광역상수도 수처리모형(제조-수정)_1. 기계환경분야(0709)_1. 기계환경분야(0709)_공사_응집용교반기_원일기계_조달청_설치원가" xfId="3790"/>
    <cellStyle name="_전남남부권광역상수도 수처리모형(제조-수정)_1. 기계환경분야(0709)_1. 기계환경분야(0709)_공사_응집용교반기_원일기계_조달청_설치원가_우체국예금특별회계 회계제도 개선방안 연구용역" xfId="3791"/>
    <cellStyle name="_전남남부권광역상수도 수처리모형(제조-수정)_1. 기계환경분야(0709)_1. 기계환경분야(0709)_공사_응집용교반기_원일기계_조달청_설치원가_해외농업개발 농산물 물류 조사_한국농어촌공사" xfId="3792"/>
    <cellStyle name="_전남남부권광역상수도 수처리모형(제조-수정)_1. 기계환경분야(0709)_1. 기계환경분야(0709)_공사_응집용교반기_원일기계_조달청_우체국예금특별회계 회계제도 개선방안 연구용역" xfId="3793"/>
    <cellStyle name="_전남남부권광역상수도 수처리모형(제조-수정)_1. 기계환경분야(0709)_1. 기계환경분야(0709)_공사_응집용교반기_원일기계_조달청_해외농업개발 농산물 물류 조사_한국농어촌공사" xfId="3794"/>
    <cellStyle name="_전남남부권광역상수도 수처리모형(제조-수정)_1. 기계환경분야(0709)_1. 기계환경분야(0709)_우체국예금특별회계 회계제도 개선방안 연구용역" xfId="3795"/>
    <cellStyle name="_전남남부권광역상수도 수처리모형(제조-수정)_1. 기계환경분야(0709)_1. 기계환경분야(0709)_해외농업개발 농산물 물류 조사_한국농어촌공사" xfId="3796"/>
    <cellStyle name="_전남남부권광역상수도 수처리모형(제조-수정)_1. 기계환경분야(0709)_1. 기계환경분야(제조)" xfId="3797"/>
    <cellStyle name="_전남남부권광역상수도 수처리모형(제조-수정)_1. 기계환경분야(0709)_1. 기계환경분야(제조)_공사_응집용교반기_원일기계_조달청" xfId="3798"/>
    <cellStyle name="_전남남부권광역상수도 수처리모형(제조-수정)_1. 기계환경분야(0709)_1. 기계환경분야(제조)_공사_응집용교반기_원일기계_조달청_설치원가" xfId="3799"/>
    <cellStyle name="_전남남부권광역상수도 수처리모형(제조-수정)_1. 기계환경분야(0709)_1. 기계환경분야(제조)_공사_응집용교반기_원일기계_조달청_설치원가_우체국예금특별회계 회계제도 개선방안 연구용역" xfId="3800"/>
    <cellStyle name="_전남남부권광역상수도 수처리모형(제조-수정)_1. 기계환경분야(0709)_1. 기계환경분야(제조)_공사_응집용교반기_원일기계_조달청_설치원가_해외농업개발 농산물 물류 조사_한국농어촌공사" xfId="3801"/>
    <cellStyle name="_전남남부권광역상수도 수처리모형(제조-수정)_1. 기계환경분야(0709)_1. 기계환경분야(제조)_공사_응집용교반기_원일기계_조달청_우체국예금특별회계 회계제도 개선방안 연구용역" xfId="3802"/>
    <cellStyle name="_전남남부권광역상수도 수처리모형(제조-수정)_1. 기계환경분야(0709)_1. 기계환경분야(제조)_공사_응집용교반기_원일기계_조달청_해외농업개발 농산물 물류 조사_한국농어촌공사" xfId="3803"/>
    <cellStyle name="_전남남부권광역상수도 수처리모형(제조-수정)_1. 기계환경분야(0709)_1. 기계환경분야(제조)_우체국예금특별회계 회계제도 개선방안 연구용역" xfId="3804"/>
    <cellStyle name="_전남남부권광역상수도 수처리모형(제조-수정)_1. 기계환경분야(0709)_1. 기계환경분야(제조)_해외농업개발 농산물 물류 조사_한국농어촌공사" xfId="3805"/>
    <cellStyle name="_전남남부권광역상수도 수처리모형(제조-수정)_1. 기계환경분야(0709)_공사_응집용교반기_원일기계_조달청" xfId="3806"/>
    <cellStyle name="_전남남부권광역상수도 수처리모형(제조-수정)_1. 기계환경분야(0709)_공사_응집용교반기_원일기계_조달청_설치원가" xfId="3807"/>
    <cellStyle name="_전남남부권광역상수도 수처리모형(제조-수정)_1. 기계환경분야(0709)_공사_응집용교반기_원일기계_조달청_설치원가_우체국예금특별회계 회계제도 개선방안 연구용역" xfId="3808"/>
    <cellStyle name="_전남남부권광역상수도 수처리모형(제조-수정)_1. 기계환경분야(0709)_공사_응집용교반기_원일기계_조달청_설치원가_해외농업개발 농산물 물류 조사_한국농어촌공사" xfId="3809"/>
    <cellStyle name="_전남남부권광역상수도 수처리모형(제조-수정)_1. 기계환경분야(0709)_공사_응집용교반기_원일기계_조달청_우체국예금특별회계 회계제도 개선방안 연구용역" xfId="3810"/>
    <cellStyle name="_전남남부권광역상수도 수처리모형(제조-수정)_1. 기계환경분야(0709)_공사_응집용교반기_원일기계_조달청_해외농업개발 농산물 물류 조사_한국농어촌공사" xfId="3811"/>
    <cellStyle name="_전남남부권광역상수도 수처리모형(제조-수정)_1. 기계환경분야(0709)_우체국예금특별회계 회계제도 개선방안 연구용역" xfId="3812"/>
    <cellStyle name="_전남남부권광역상수도 수처리모형(제조-수정)_1. 기계환경분야(0709)_해외농업개발 농산물 물류 조사_한국농어촌공사" xfId="3813"/>
    <cellStyle name="_전남남부권광역상수도 수처리모형(제조-수정)_공사_응집용교반기_원일기계_조달청" xfId="3814"/>
    <cellStyle name="_전남남부권광역상수도 수처리모형(제조-수정)_공사_응집용교반기_원일기계_조달청_설치원가" xfId="3815"/>
    <cellStyle name="_전남남부권광역상수도 수처리모형(제조-수정)_공사_응집용교반기_원일기계_조달청_설치원가_우체국예금특별회계 회계제도 개선방안 연구용역" xfId="3816"/>
    <cellStyle name="_전남남부권광역상수도 수처리모형(제조-수정)_공사_응집용교반기_원일기계_조달청_설치원가_해외농업개발 농산물 물류 조사_한국농어촌공사" xfId="3817"/>
    <cellStyle name="_전남남부권광역상수도 수처리모형(제조-수정)_공사_응집용교반기_원일기계_조달청_우체국예금특별회계 회계제도 개선방안 연구용역" xfId="3818"/>
    <cellStyle name="_전남남부권광역상수도 수처리모형(제조-수정)_공사_응집용교반기_원일기계_조달청_해외농업개발 농산물 물류 조사_한국농어촌공사" xfId="3819"/>
    <cellStyle name="_전남남부권광역상수도 수처리모형(제조-수정)_우체국예금특별회계 회계제도 개선방안 연구용역" xfId="3820"/>
    <cellStyle name="_전남남부권광역상수도 수처리모형(제조-수정)_해외농업개발 농산물 물류 조사_한국농어촌공사" xfId="3821"/>
    <cellStyle name="_전남남부권광역상수도 수처리모형(제조-최종)" xfId="3822"/>
    <cellStyle name="_전남남부권광역상수도 수처리모형(제조-최종)_1. 기계환경분야(0709)" xfId="3824"/>
    <cellStyle name="_전남남부권광역상수도 수처리모형(제조-최종)_1. 기계환경분야(0709)_1. 기계환경분야(0709)" xfId="3825"/>
    <cellStyle name="_전남남부권광역상수도 수처리모형(제조-최종)_1. 기계환경분야(0709)_1. 기계환경분야(0709)_공사_응집용교반기_원일기계_조달청" xfId="3826"/>
    <cellStyle name="_전남남부권광역상수도 수처리모형(제조-최종)_1. 기계환경분야(0709)_1. 기계환경분야(0709)_공사_응집용교반기_원일기계_조달청_설치원가" xfId="3827"/>
    <cellStyle name="_전남남부권광역상수도 수처리모형(제조-최종)_1. 기계환경분야(0709)_1. 기계환경분야(0709)_공사_응집용교반기_원일기계_조달청_설치원가_우체국예금특별회계 회계제도 개선방안 연구용역" xfId="3828"/>
    <cellStyle name="_전남남부권광역상수도 수처리모형(제조-최종)_1. 기계환경분야(0709)_1. 기계환경분야(0709)_공사_응집용교반기_원일기계_조달청_설치원가_해외농업개발 농산물 물류 조사_한국농어촌공사" xfId="3829"/>
    <cellStyle name="_전남남부권광역상수도 수처리모형(제조-최종)_1. 기계환경분야(0709)_1. 기계환경분야(0709)_공사_응집용교반기_원일기계_조달청_우체국예금특별회계 회계제도 개선방안 연구용역" xfId="3830"/>
    <cellStyle name="_전남남부권광역상수도 수처리모형(제조-최종)_1. 기계환경분야(0709)_1. 기계환경분야(0709)_공사_응집용교반기_원일기계_조달청_해외농업개발 농산물 물류 조사_한국농어촌공사" xfId="3831"/>
    <cellStyle name="_전남남부권광역상수도 수처리모형(제조-최종)_1. 기계환경분야(0709)_1. 기계환경분야(0709)_우체국예금특별회계 회계제도 개선방안 연구용역" xfId="3832"/>
    <cellStyle name="_전남남부권광역상수도 수처리모형(제조-최종)_1. 기계환경분야(0709)_1. 기계환경분야(0709)_해외농업개발 농산물 물류 조사_한국농어촌공사" xfId="3833"/>
    <cellStyle name="_전남남부권광역상수도 수처리모형(제조-최종)_1. 기계환경분야(0709)_1. 기계환경분야(제조)" xfId="3834"/>
    <cellStyle name="_전남남부권광역상수도 수처리모형(제조-최종)_1. 기계환경분야(0709)_1. 기계환경분야(제조)_공사_응집용교반기_원일기계_조달청" xfId="3835"/>
    <cellStyle name="_전남남부권광역상수도 수처리모형(제조-최종)_1. 기계환경분야(0709)_1. 기계환경분야(제조)_공사_응집용교반기_원일기계_조달청_설치원가" xfId="3836"/>
    <cellStyle name="_전남남부권광역상수도 수처리모형(제조-최종)_1. 기계환경분야(0709)_1. 기계환경분야(제조)_공사_응집용교반기_원일기계_조달청_설치원가_우체국예금특별회계 회계제도 개선방안 연구용역" xfId="3837"/>
    <cellStyle name="_전남남부권광역상수도 수처리모형(제조-최종)_1. 기계환경분야(0709)_1. 기계환경분야(제조)_공사_응집용교반기_원일기계_조달청_설치원가_해외농업개발 농산물 물류 조사_한국농어촌공사" xfId="3838"/>
    <cellStyle name="_전남남부권광역상수도 수처리모형(제조-최종)_1. 기계환경분야(0709)_1. 기계환경분야(제조)_공사_응집용교반기_원일기계_조달청_우체국예금특별회계 회계제도 개선방안 연구용역" xfId="3839"/>
    <cellStyle name="_전남남부권광역상수도 수처리모형(제조-최종)_1. 기계환경분야(0709)_1. 기계환경분야(제조)_공사_응집용교반기_원일기계_조달청_해외농업개발 농산물 물류 조사_한국농어촌공사" xfId="3840"/>
    <cellStyle name="_전남남부권광역상수도 수처리모형(제조-최종)_1. 기계환경분야(0709)_1. 기계환경분야(제조)_우체국예금특별회계 회계제도 개선방안 연구용역" xfId="3841"/>
    <cellStyle name="_전남남부권광역상수도 수처리모형(제조-최종)_1. 기계환경분야(0709)_1. 기계환경분야(제조)_해외농업개발 농산물 물류 조사_한국농어촌공사" xfId="3842"/>
    <cellStyle name="_전남남부권광역상수도 수처리모형(제조-최종)_1. 기계환경분야(0709)_공사_응집용교반기_원일기계_조달청" xfId="3843"/>
    <cellStyle name="_전남남부권광역상수도 수처리모형(제조-최종)_1. 기계환경분야(0709)_공사_응집용교반기_원일기계_조달청_설치원가" xfId="3844"/>
    <cellStyle name="_전남남부권광역상수도 수처리모형(제조-최종)_1. 기계환경분야(0709)_공사_응집용교반기_원일기계_조달청_설치원가_우체국예금특별회계 회계제도 개선방안 연구용역" xfId="3845"/>
    <cellStyle name="_전남남부권광역상수도 수처리모형(제조-최종)_1. 기계환경분야(0709)_공사_응집용교반기_원일기계_조달청_설치원가_해외농업개발 농산물 물류 조사_한국농어촌공사" xfId="3846"/>
    <cellStyle name="_전남남부권광역상수도 수처리모형(제조-최종)_1. 기계환경분야(0709)_공사_응집용교반기_원일기계_조달청_우체국예금특별회계 회계제도 개선방안 연구용역" xfId="3847"/>
    <cellStyle name="_전남남부권광역상수도 수처리모형(제조-최종)_1. 기계환경분야(0709)_공사_응집용교반기_원일기계_조달청_해외농업개발 농산물 물류 조사_한국농어촌공사" xfId="3848"/>
    <cellStyle name="_전남남부권광역상수도 수처리모형(제조-최종)_1. 기계환경분야(0709)_우체국예금특별회계 회계제도 개선방안 연구용역" xfId="3849"/>
    <cellStyle name="_전남남부권광역상수도 수처리모형(제조-최종)_1. 기계환경분야(0709)_해외농업개발 농산물 물류 조사_한국농어촌공사" xfId="3850"/>
    <cellStyle name="_전남남부권광역상수도 수처리모형(제조-최종)_공사_응집용교반기_원일기계_조달청" xfId="3851"/>
    <cellStyle name="_전남남부권광역상수도 수처리모형(제조-최종)_공사_응집용교반기_원일기계_조달청_설치원가" xfId="3852"/>
    <cellStyle name="_전남남부권광역상수도 수처리모형(제조-최종)_공사_응집용교반기_원일기계_조달청_설치원가_우체국예금특별회계 회계제도 개선방안 연구용역" xfId="3853"/>
    <cellStyle name="_전남남부권광역상수도 수처리모형(제조-최종)_공사_응집용교반기_원일기계_조달청_설치원가_해외농업개발 농산물 물류 조사_한국농어촌공사" xfId="3854"/>
    <cellStyle name="_전남남부권광역상수도 수처리모형(제조-최종)_공사_응집용교반기_원일기계_조달청_우체국예금특별회계 회계제도 개선방안 연구용역" xfId="3855"/>
    <cellStyle name="_전남남부권광역상수도 수처리모형(제조-최종)_공사_응집용교반기_원일기계_조달청_해외농업개발 농산물 물류 조사_한국농어촌공사" xfId="3856"/>
    <cellStyle name="_전남남부권광역상수도 수처리모형(제조-최종)_우체국예금특별회계 회계제도 개선방안 연구용역" xfId="3857"/>
    <cellStyle name="_전남남부권광역상수도 수처리모형(제조-최종)_해외농업개발 농산물 물류 조사_한국농어촌공사" xfId="3858"/>
    <cellStyle name="_전남도청사최종납품" xfId="442"/>
    <cellStyle name="_전남도청사최종납품(작업이)2" xfId="443"/>
    <cellStyle name="_전동발달기장치(거창정밀식)" xfId="3859"/>
    <cellStyle name="_전동차용통로문장치등2점" xfId="3860"/>
    <cellStyle name="_전력간선" xfId="3861"/>
    <cellStyle name="_전북의회홍보관설계내역-설치" xfId="3862"/>
    <cellStyle name="_전북의회홍보관실시설계내역(0507)" xfId="3863"/>
    <cellStyle name="_전산보완개발" xfId="3864"/>
    <cellStyle name="_전시show case내역서09(1).12" xfId="445"/>
    <cellStyle name="_전시과학(031015)" xfId="3865"/>
    <cellStyle name="_전시과학(031016)_인쇄" xfId="3866"/>
    <cellStyle name="_전시시설물" xfId="3867"/>
    <cellStyle name="_전시시설물_1)농경문화관 전시" xfId="3868"/>
    <cellStyle name="_전시시설물_경산전시보완계약내역" xfId="3869"/>
    <cellStyle name="_전시시설물_배정통보조합제출용" xfId="3870"/>
    <cellStyle name="_전시용영상HW" xfId="444"/>
    <cellStyle name="_전시용정보영상장비" xfId="3871"/>
    <cellStyle name="_전용선구간" xfId="3872"/>
    <cellStyle name="_전자지불(삼성SDS)" xfId="446"/>
    <cellStyle name="_전자지불-(케이비)" xfId="447"/>
    <cellStyle name="_전체2회 설계변경 내역서 1공구" xfId="3873"/>
    <cellStyle name="_전체2회 설계변경 내역서 1공구_1공구" xfId="3874"/>
    <cellStyle name="_전체2회 설계변경 내역서 1공구_1공구_김천농업기술센터-이정준0420" xfId="3875"/>
    <cellStyle name="_전체2회 설계변경 내역서 1공구_1공구_김천전망대조명공사0323" xfId="3876"/>
    <cellStyle name="_전체2회 설계변경 내역서 1공구_1공구_김천전망대조명공사0323_김천농업기술센터-이정준0420" xfId="3877"/>
    <cellStyle name="_전체2회 설계변경 내역서 1공구_1공구작업" xfId="3878"/>
    <cellStyle name="_전체2회 설계변경 내역서 1공구_1공구작업_김천농업기술센터-이정준0420" xfId="3879"/>
    <cellStyle name="_전체2회 설계변경 내역서 1공구_1공구작업_김천전망대조명공사0323" xfId="3880"/>
    <cellStyle name="_전체2회 설계변경 내역서 1공구_1공구작업_김천전망대조명공사0323_김천농업기술센터-이정준0420" xfId="3881"/>
    <cellStyle name="_전체2회 설계변경 내역서 1공구_1공구하도급작업파일(0507)" xfId="3882"/>
    <cellStyle name="_전체2회 설계변경 내역서 1공구_1공구하도급작업파일(0507)_김천농업기술센터-이정준0420" xfId="3883"/>
    <cellStyle name="_전체2회 설계변경 내역서 1공구_1공구하도급작업파일(0507)_김천전망대조명공사0323" xfId="3884"/>
    <cellStyle name="_전체2회 설계변경 내역서 1공구_1공구하도급작업파일(0507)_김천전망대조명공사0323_김천농업기술센터-이정준0420" xfId="3885"/>
    <cellStyle name="_전체2회 설계변경 내역서 1공구_1공구하도급작업파일건정토건협상중" xfId="3886"/>
    <cellStyle name="_전체2회 설계변경 내역서 1공구_1공구하도급작업파일건정토건협상중_김천농업기술센터-이정준0420" xfId="3887"/>
    <cellStyle name="_전체2회 설계변경 내역서 1공구_1공구하도급작업파일건정토건협상중_김천전망대조명공사0323" xfId="3888"/>
    <cellStyle name="_전체2회 설계변경 내역서 1공구_1공구하도급작업파일건정토건협상중_김천전망대조명공사0323_김천농업기술센터-이정준0420" xfId="3889"/>
    <cellStyle name="_전체2회 설계변경 내역서 1공구_김천농업기술센터-이정준0420" xfId="3890"/>
    <cellStyle name="_전체2회 설계변경 내역서 1공구_김천전망대조명공사0323" xfId="3891"/>
    <cellStyle name="_전체2회 설계변경 내역서 1공구_김천전망대조명공사0323_김천농업기술센터-이정준0420" xfId="3892"/>
    <cellStyle name="_절성경계슬라브" xfId="3893"/>
    <cellStyle name="_정림사지모형(시공분)설변내역" xfId="3894"/>
    <cellStyle name="_정보검색,소도구" xfId="3895"/>
    <cellStyle name="_정보이용시스템" xfId="3896"/>
    <cellStyle name="_정보통신-광통신망관리(050214)" xfId="448"/>
    <cellStyle name="_정산세부내역(건설사정)" xfId="3897"/>
    <cellStyle name="_제일은행동근무복3" xfId="3898"/>
    <cellStyle name="_제일은행하계근무복" xfId="449"/>
    <cellStyle name="_제작업체견적(스테이지넷)" xfId="450"/>
    <cellStyle name="_제조_응집용교반기_원일기계_조달청" xfId="3899"/>
    <cellStyle name="_제조샘플(다품목)" xfId="3900"/>
    <cellStyle name="_제조원가(최종)" xfId="3901"/>
    <cellStyle name="_제조원가-1" xfId="451"/>
    <cellStyle name="_제주어촌 모형 설변내역 05_10_25(제출용-2)" xfId="3902"/>
    <cellStyle name="_제주한화콘도" xfId="452"/>
    <cellStyle name="_제출 B.O.Q - 0700327 AIG생명보험 본사 8층" xfId="3903"/>
    <cellStyle name="_조명제어-영등포점" xfId="3904"/>
    <cellStyle name="_조목스크린-제작" xfId="453"/>
    <cellStyle name="_조합견적" xfId="454"/>
    <cellStyle name="_종합개선대책" xfId="3905"/>
    <cellStyle name="_종합평가용역" xfId="3906"/>
    <cellStyle name="_준공-약전설비공사" xfId="3907"/>
    <cellStyle name="_중부내륙7공구(02.1월평균환율)" xfId="3908"/>
    <cellStyle name="_중부내륙7공구(02.1월평균환율)_김천농업기술센터-이정준0420" xfId="3909"/>
    <cellStyle name="_중부내륙7공구(02.1월평균환율)_김천전망대조명공사0323" xfId="3910"/>
    <cellStyle name="_중부내륙7공구(02.1월평균환율)_김천전망대조명공사0323_김천농업기술센터-이정준0420" xfId="3911"/>
    <cellStyle name="_중부지역본부-" xfId="455"/>
    <cellStyle name="_중앙고속도로8공구" xfId="4052"/>
    <cellStyle name="_증권예탁원_퇴직연금시스템_구축_요약_Ver2" xfId="465"/>
    <cellStyle name="_지도계약내역" xfId="4053"/>
    <cellStyle name="_지속가능한산림자원육성계획" xfId="4054"/>
    <cellStyle name="_지식정보DB" xfId="4055"/>
    <cellStyle name="_지원센타" xfId="4056"/>
    <cellStyle name="_지정과제1분기실적(확정990408)" xfId="4057"/>
    <cellStyle name="_지정과제1분기실적(확정990408)_1" xfId="4058"/>
    <cellStyle name="_지정과제2차심의list" xfId="4069"/>
    <cellStyle name="_지정과제2차심의list_1" xfId="4070"/>
    <cellStyle name="_지정과제2차심의list_2" xfId="4071"/>
    <cellStyle name="_지정과제2차심의결과" xfId="4059"/>
    <cellStyle name="_지정과제2차심의결과(금액조정후최종)" xfId="4060"/>
    <cellStyle name="_지정과제2차심의결과(금액조정후최종)_1" xfId="4061"/>
    <cellStyle name="_지정과제2차심의결과(금액조정후최종)_1_경영개선실적보고(전주공장)" xfId="4062"/>
    <cellStyle name="_지정과제2차심의결과(금액조정후최종)_1_별첨1_2" xfId="4063"/>
    <cellStyle name="_지정과제2차심의결과(금액조정후최종)_1_제안과제집계표(공장전체)" xfId="4064"/>
    <cellStyle name="_지정과제2차심의결과(금액조정후최종)_경영개선실적보고(전주공장)" xfId="4065"/>
    <cellStyle name="_지정과제2차심의결과(금액조정후최종)_별첨1_2" xfId="4066"/>
    <cellStyle name="_지정과제2차심의결과(금액조정후최종)_제안과제집계표(공장전체)" xfId="4067"/>
    <cellStyle name="_지정과제2차심의결과_1" xfId="4068"/>
    <cellStyle name="_지지격자(도급)" xfId="4072"/>
    <cellStyle name="_직접경비" xfId="466"/>
    <cellStyle name="_진단복" xfId="4073"/>
    <cellStyle name="_진월 공내역서" xfId="4074"/>
    <cellStyle name="_진월 공내역서_김천농업기술센터-이정준0420" xfId="4075"/>
    <cellStyle name="_진월 공내역서_김천전망대조명공사0323" xfId="4076"/>
    <cellStyle name="_진월 공내역서_김천전망대조명공사0323_김천농업기술센터-이정준0420" xfId="4077"/>
    <cellStyle name="_진월 공내역서_신석용상투찰" xfId="4078"/>
    <cellStyle name="_진월 공내역서_신석용상투찰_김천농업기술센터-이정준0420" xfId="4079"/>
    <cellStyle name="_진월 공내역서_신석용상투찰_김천전망대조명공사0323" xfId="4080"/>
    <cellStyle name="_진월 공내역서_신석용상투찰_김천전망대조명공사0323_김천농업기술센터-이정준0420" xfId="4081"/>
    <cellStyle name="_집계" xfId="4082"/>
    <cellStyle name="_집중관리(981231)" xfId="4083"/>
    <cellStyle name="_집중관리(981231)_1" xfId="4084"/>
    <cellStyle name="_집중관리(지정과제및 양식)" xfId="4085"/>
    <cellStyle name="_집중관리(지정과제및 양식)_1" xfId="4086"/>
    <cellStyle name="_집행갑지 " xfId="4087"/>
    <cellStyle name="_집행갑지 _공내역서" xfId="4088"/>
    <cellStyle name="_집행갑지 _공내역서_수원율전 실행내역" xfId="4089"/>
    <cellStyle name="_집행갑지 _공내역서_수원율전 실행내역 검토안" xfId="4090"/>
    <cellStyle name="_집행갑지 _공내역서_수원율전 실행내역 검토안_수원율전 실행내역" xfId="4091"/>
    <cellStyle name="_집행갑지 _공내역서_수원율전 실행내역 검토안_수원율전 실행내역 검토안" xfId="4092"/>
    <cellStyle name="_집행갑지 _공내역서_수원율전 실행내역 검토안_수원율전 실행내역 검토안_수정구 태평동 주상복합 실행내역 검토안" xfId="4093"/>
    <cellStyle name="_집행갑지 _공내역서_수원율전 실행내역 검토안_수원율전 실행내역 검토안_태평동 실행내역서" xfId="4094"/>
    <cellStyle name="_집행갑지 _공내역서_수원율전 실행내역 검토안_수정구 태평동 주상복합 실행내역 검토안" xfId="4095"/>
    <cellStyle name="_집행갑지 _공내역서_수원율전 실행내역 검토안_실행내역서" xfId="4096"/>
    <cellStyle name="_집행갑지 _공내역서_수원율전 실행내역 검토안_실행내역서 - 구미옥계(가)" xfId="4097"/>
    <cellStyle name="_집행갑지 _공내역서_수원율전 실행내역 검토안_실행내역서-경산백천" xfId="4098"/>
    <cellStyle name="_집행갑지 _공내역서_수원율전 실행내역 검토안_염창동 주상복합 실행내역 검토안" xfId="4099"/>
    <cellStyle name="_집행갑지 _공내역서_수원율전 실행내역 검토안_태평동 실행내역서" xfId="4100"/>
    <cellStyle name="_집행갑지 _공내역서_수원율전조합" xfId="4101"/>
    <cellStyle name="_집행갑지 _공내역서_수원율전조합_수원율전 실행내역" xfId="4102"/>
    <cellStyle name="_집행갑지 _공내역서_수원율전조합_수원율전 실행내역 검토안" xfId="4103"/>
    <cellStyle name="_집행갑지 _공내역서_수원율전조합_수원율전 실행내역 검토안_수정구 태평동 주상복합 실행내역 검토안" xfId="4104"/>
    <cellStyle name="_집행갑지 _공내역서_수원율전조합_수원율전 실행내역 검토안_태평동 실행내역서" xfId="4105"/>
    <cellStyle name="_집행갑지 _공내역서_수원율전조합_수정구 태평동 주상복합 실행내역 검토안" xfId="4106"/>
    <cellStyle name="_집행갑지 _공내역서_수원율전조합_실행내역서" xfId="4107"/>
    <cellStyle name="_집행갑지 _공내역서_수원율전조합_실행내역서 - 구미옥계(가)" xfId="4108"/>
    <cellStyle name="_집행갑지 _공내역서_수원율전조합_실행내역서-경산백천" xfId="4109"/>
    <cellStyle name="_집행갑지 _공내역서_수원율전조합_염창동 주상복합 실행내역 검토안" xfId="4110"/>
    <cellStyle name="_집행갑지 _공내역서_수원율전조합_태평동 실행내역서" xfId="4111"/>
    <cellStyle name="_집행갑지 _공내역서_수정구 태평동 주상복합 실행내역 검토안" xfId="4112"/>
    <cellStyle name="_집행갑지 _공내역서_태평동 실행내역서" xfId="4113"/>
    <cellStyle name="_집행갑지 _공내역서-창호" xfId="4114"/>
    <cellStyle name="_집행갑지 _공내역서-창호_수원율전 실행내역" xfId="4115"/>
    <cellStyle name="_집행갑지 _공내역서-창호_수원율전 실행내역 검토안" xfId="4116"/>
    <cellStyle name="_집행갑지 _공내역서-창호_수원율전 실행내역 검토안_수원율전 실행내역" xfId="4117"/>
    <cellStyle name="_집행갑지 _공내역서-창호_수원율전 실행내역 검토안_수원율전 실행내역 검토안" xfId="4118"/>
    <cellStyle name="_집행갑지 _공내역서-창호_수원율전 실행내역 검토안_수원율전 실행내역 검토안_수정구 태평동 주상복합 실행내역 검토안" xfId="4119"/>
    <cellStyle name="_집행갑지 _공내역서-창호_수원율전 실행내역 검토안_수원율전 실행내역 검토안_태평동 실행내역서" xfId="4120"/>
    <cellStyle name="_집행갑지 _공내역서-창호_수원율전 실행내역 검토안_수정구 태평동 주상복합 실행내역 검토안" xfId="4121"/>
    <cellStyle name="_집행갑지 _공내역서-창호_수원율전 실행내역 검토안_실행내역서" xfId="4122"/>
    <cellStyle name="_집행갑지 _공내역서-창호_수원율전 실행내역 검토안_실행내역서 - 구미옥계(가)" xfId="4123"/>
    <cellStyle name="_집행갑지 _공내역서-창호_수원율전 실행내역 검토안_실행내역서-경산백천" xfId="4124"/>
    <cellStyle name="_집행갑지 _공내역서-창호_수원율전 실행내역 검토안_염창동 주상복합 실행내역 검토안" xfId="4125"/>
    <cellStyle name="_집행갑지 _공내역서-창호_수원율전 실행내역 검토안_태평동 실행내역서" xfId="4126"/>
    <cellStyle name="_집행갑지 _공내역서-창호_수원율전조합" xfId="4127"/>
    <cellStyle name="_집행갑지 _공내역서-창호_수원율전조합_수원율전 실행내역" xfId="4128"/>
    <cellStyle name="_집행갑지 _공내역서-창호_수원율전조합_수원율전 실행내역 검토안" xfId="4129"/>
    <cellStyle name="_집행갑지 _공내역서-창호_수원율전조합_수원율전 실행내역 검토안_수정구 태평동 주상복합 실행내역 검토안" xfId="4130"/>
    <cellStyle name="_집행갑지 _공내역서-창호_수원율전조합_수원율전 실행내역 검토안_태평동 실행내역서" xfId="4131"/>
    <cellStyle name="_집행갑지 _공내역서-창호_수원율전조합_수정구 태평동 주상복합 실행내역 검토안" xfId="4132"/>
    <cellStyle name="_집행갑지 _공내역서-창호_수원율전조합_실행내역서" xfId="4133"/>
    <cellStyle name="_집행갑지 _공내역서-창호_수원율전조합_실행내역서 - 구미옥계(가)" xfId="4134"/>
    <cellStyle name="_집행갑지 _공내역서-창호_수원율전조합_실행내역서-경산백천" xfId="4135"/>
    <cellStyle name="_집행갑지 _공내역서-창호_수원율전조합_염창동 주상복합 실행내역 검토안" xfId="4136"/>
    <cellStyle name="_집행갑지 _공내역서-창호_수원율전조합_태평동 실행내역서" xfId="4137"/>
    <cellStyle name="_집행갑지 _공내역서-창호_수정구 태평동 주상복합 실행내역 검토안" xfId="4138"/>
    <cellStyle name="_집행갑지 _공내역서-창호_태평동 실행내역서" xfId="4139"/>
    <cellStyle name="_집행갑지 _공내역서-창호분개" xfId="4140"/>
    <cellStyle name="_집행갑지 _공내역서-창호분개_수원율전 실행내역" xfId="4141"/>
    <cellStyle name="_집행갑지 _공내역서-창호분개_수원율전 실행내역 검토안" xfId="4142"/>
    <cellStyle name="_집행갑지 _공내역서-창호분개_수원율전 실행내역 검토안_수원율전 실행내역" xfId="4143"/>
    <cellStyle name="_집행갑지 _공내역서-창호분개_수원율전 실행내역 검토안_수원율전 실행내역 검토안" xfId="4144"/>
    <cellStyle name="_집행갑지 _공내역서-창호분개_수원율전 실행내역 검토안_수원율전 실행내역 검토안_수정구 태평동 주상복합 실행내역 검토안" xfId="4145"/>
    <cellStyle name="_집행갑지 _공내역서-창호분개_수원율전 실행내역 검토안_수원율전 실행내역 검토안_태평동 실행내역서" xfId="4146"/>
    <cellStyle name="_집행갑지 _공내역서-창호분개_수원율전 실행내역 검토안_수정구 태평동 주상복합 실행내역 검토안" xfId="4147"/>
    <cellStyle name="_집행갑지 _공내역서-창호분개_수원율전 실행내역 검토안_실행내역서" xfId="4148"/>
    <cellStyle name="_집행갑지 _공내역서-창호분개_수원율전 실행내역 검토안_실행내역서 - 구미옥계(가)" xfId="4149"/>
    <cellStyle name="_집행갑지 _공내역서-창호분개_수원율전 실행내역 검토안_실행내역서-경산백천" xfId="4150"/>
    <cellStyle name="_집행갑지 _공내역서-창호분개_수원율전 실행내역 검토안_염창동 주상복합 실행내역 검토안" xfId="4151"/>
    <cellStyle name="_집행갑지 _공내역서-창호분개_수원율전 실행내역 검토안_태평동 실행내역서" xfId="4152"/>
    <cellStyle name="_집행갑지 _공내역서-창호분개_수원율전조합" xfId="4153"/>
    <cellStyle name="_집행갑지 _공내역서-창호분개_수원율전조합_수원율전 실행내역" xfId="4154"/>
    <cellStyle name="_집행갑지 _공내역서-창호분개_수원율전조합_수원율전 실행내역 검토안" xfId="4155"/>
    <cellStyle name="_집행갑지 _공내역서-창호분개_수원율전조합_수원율전 실행내역 검토안_수정구 태평동 주상복합 실행내역 검토안" xfId="4156"/>
    <cellStyle name="_집행갑지 _공내역서-창호분개_수원율전조합_수원율전 실행내역 검토안_태평동 실행내역서" xfId="4157"/>
    <cellStyle name="_집행갑지 _공내역서-창호분개_수원율전조합_수정구 태평동 주상복합 실행내역 검토안" xfId="4158"/>
    <cellStyle name="_집행갑지 _공내역서-창호분개_수원율전조합_실행내역서" xfId="4159"/>
    <cellStyle name="_집행갑지 _공내역서-창호분개_수원율전조합_실행내역서 - 구미옥계(가)" xfId="4160"/>
    <cellStyle name="_집행갑지 _공내역서-창호분개_수원율전조합_실행내역서-경산백천" xfId="4161"/>
    <cellStyle name="_집행갑지 _공내역서-창호분개_수원율전조합_염창동 주상복합 실행내역 검토안" xfId="4162"/>
    <cellStyle name="_집행갑지 _공내역서-창호분개_수원율전조합_태평동 실행내역서" xfId="4163"/>
    <cellStyle name="_집행갑지 _공내역서-창호분개_수정구 태평동 주상복합 실행내역 검토안" xfId="4164"/>
    <cellStyle name="_집행갑지 _공내역서-창호분개_태평동 실행내역서" xfId="4165"/>
    <cellStyle name="_집행갑지 _김천농업기술센터-이정준0420" xfId="4166"/>
    <cellStyle name="_집행갑지 _김천전망대조명공사0323" xfId="4167"/>
    <cellStyle name="_집행갑지 _김천전망대조명공사0323_김천농업기술센터-이정준0420" xfId="4168"/>
    <cellStyle name="_집행갑지 _수원율전 실행내역" xfId="4169"/>
    <cellStyle name="_집행갑지 _수원율전 실행내역 검토안" xfId="4170"/>
    <cellStyle name="_집행갑지 _수원율전 실행내역 검토안_수원율전 실행내역" xfId="4171"/>
    <cellStyle name="_집행갑지 _수원율전 실행내역 검토안_수원율전 실행내역 검토안" xfId="4172"/>
    <cellStyle name="_집행갑지 _수원율전 실행내역 검토안_수원율전 실행내역 검토안_수정구 태평동 주상복합 실행내역 검토안" xfId="4173"/>
    <cellStyle name="_집행갑지 _수원율전 실행내역 검토안_수원율전 실행내역 검토안_태평동 실행내역서" xfId="4174"/>
    <cellStyle name="_집행갑지 _수원율전 실행내역 검토안_수정구 태평동 주상복합 실행내역 검토안" xfId="4175"/>
    <cellStyle name="_집행갑지 _수원율전 실행내역 검토안_실행내역서" xfId="4176"/>
    <cellStyle name="_집행갑지 _수원율전 실행내역 검토안_실행내역서 - 구미옥계(가)" xfId="4177"/>
    <cellStyle name="_집행갑지 _수원율전 실행내역 검토안_실행내역서-경산백천" xfId="4178"/>
    <cellStyle name="_집행갑지 _수원율전 실행내역 검토안_염창동 주상복합 실행내역 검토안" xfId="4179"/>
    <cellStyle name="_집행갑지 _수원율전 실행내역 검토안_태평동 실행내역서" xfId="4180"/>
    <cellStyle name="_집행갑지 _수원율전조합" xfId="4181"/>
    <cellStyle name="_집행갑지 _수원율전조합_수원율전 실행내역" xfId="4182"/>
    <cellStyle name="_집행갑지 _수원율전조합_수원율전 실행내역 검토안" xfId="4183"/>
    <cellStyle name="_집행갑지 _수원율전조합_수원율전 실행내역 검토안_수정구 태평동 주상복합 실행내역 검토안" xfId="4184"/>
    <cellStyle name="_집행갑지 _수원율전조합_수원율전 실행내역 검토안_태평동 실행내역서" xfId="4185"/>
    <cellStyle name="_집행갑지 _수원율전조합_수정구 태평동 주상복합 실행내역 검토안" xfId="4186"/>
    <cellStyle name="_집행갑지 _수원율전조합_실행내역서" xfId="4187"/>
    <cellStyle name="_집행갑지 _수원율전조합_실행내역서 - 구미옥계(가)" xfId="4188"/>
    <cellStyle name="_집행갑지 _수원율전조합_실행내역서-경산백천" xfId="4189"/>
    <cellStyle name="_집행갑지 _수원율전조합_염창동 주상복합 실행내역 검토안" xfId="4190"/>
    <cellStyle name="_집행갑지 _수원율전조합_태평동 실행내역서" xfId="4191"/>
    <cellStyle name="_집행갑지 _수정구 태평동 주상복합 실행내역 검토안" xfId="4192"/>
    <cellStyle name="_집행갑지 _전체2회 설계변경 내역서 1공구" xfId="4193"/>
    <cellStyle name="_집행갑지 _전체2회 설계변경 내역서 1공구_1공구" xfId="4194"/>
    <cellStyle name="_집행갑지 _전체2회 설계변경 내역서 1공구_1공구_김천농업기술센터-이정준0420" xfId="4195"/>
    <cellStyle name="_집행갑지 _전체2회 설계변경 내역서 1공구_1공구_김천전망대조명공사0323" xfId="4196"/>
    <cellStyle name="_집행갑지 _전체2회 설계변경 내역서 1공구_1공구_김천전망대조명공사0323_김천농업기술센터-이정준0420" xfId="4197"/>
    <cellStyle name="_집행갑지 _전체2회 설계변경 내역서 1공구_1공구작업" xfId="4198"/>
    <cellStyle name="_집행갑지 _전체2회 설계변경 내역서 1공구_1공구작업_김천농업기술센터-이정준0420" xfId="4199"/>
    <cellStyle name="_집행갑지 _전체2회 설계변경 내역서 1공구_1공구작업_김천전망대조명공사0323" xfId="4200"/>
    <cellStyle name="_집행갑지 _전체2회 설계변경 내역서 1공구_1공구작업_김천전망대조명공사0323_김천농업기술센터-이정준0420" xfId="4201"/>
    <cellStyle name="_집행갑지 _전체2회 설계변경 내역서 1공구_1공구하도급작업파일(0507)" xfId="4202"/>
    <cellStyle name="_집행갑지 _전체2회 설계변경 내역서 1공구_1공구하도급작업파일(0507)_김천농업기술센터-이정준0420" xfId="4203"/>
    <cellStyle name="_집행갑지 _전체2회 설계변경 내역서 1공구_1공구하도급작업파일(0507)_김천전망대조명공사0323" xfId="4204"/>
    <cellStyle name="_집행갑지 _전체2회 설계변경 내역서 1공구_1공구하도급작업파일(0507)_김천전망대조명공사0323_김천농업기술센터-이정준0420" xfId="4205"/>
    <cellStyle name="_집행갑지 _전체2회 설계변경 내역서 1공구_1공구하도급작업파일건정토건협상중" xfId="4206"/>
    <cellStyle name="_집행갑지 _전체2회 설계변경 내역서 1공구_1공구하도급작업파일건정토건협상중_김천농업기술센터-이정준0420" xfId="4207"/>
    <cellStyle name="_집행갑지 _전체2회 설계변경 내역서 1공구_1공구하도급작업파일건정토건협상중_김천전망대조명공사0323" xfId="4208"/>
    <cellStyle name="_집행갑지 _전체2회 설계변경 내역서 1공구_1공구하도급작업파일건정토건협상중_김천전망대조명공사0323_김천농업기술센터-이정준0420" xfId="4209"/>
    <cellStyle name="_집행갑지 _전체2회 설계변경 내역서 1공구_김천농업기술센터-이정준0420" xfId="4210"/>
    <cellStyle name="_집행갑지 _전체2회 설계변경 내역서 1공구_김천전망대조명공사0323" xfId="4211"/>
    <cellStyle name="_집행갑지 _전체2회 설계변경 내역서 1공구_김천전망대조명공사0323_김천농업기술센터-이정준0420" xfId="4212"/>
    <cellStyle name="_집행갑지 _지붕공사" xfId="4213"/>
    <cellStyle name="_집행갑지 _지붕공사_수원율전 실행내역" xfId="4214"/>
    <cellStyle name="_집행갑지 _지붕공사_수원율전 실행내역 검토안" xfId="4215"/>
    <cellStyle name="_집행갑지 _지붕공사_수원율전 실행내역 검토안_수원율전 실행내역" xfId="4216"/>
    <cellStyle name="_집행갑지 _지붕공사_수원율전 실행내역 검토안_수원율전 실행내역 검토안" xfId="4217"/>
    <cellStyle name="_집행갑지 _지붕공사_수원율전 실행내역 검토안_수원율전 실행내역 검토안_수정구 태평동 주상복합 실행내역 검토안" xfId="4218"/>
    <cellStyle name="_집행갑지 _지붕공사_수원율전 실행내역 검토안_수원율전 실행내역 검토안_태평동 실행내역서" xfId="4219"/>
    <cellStyle name="_집행갑지 _지붕공사_수원율전 실행내역 검토안_수정구 태평동 주상복합 실행내역 검토안" xfId="4220"/>
    <cellStyle name="_집행갑지 _지붕공사_수원율전 실행내역 검토안_실행내역서" xfId="4221"/>
    <cellStyle name="_집행갑지 _지붕공사_수원율전 실행내역 검토안_실행내역서 - 구미옥계(가)" xfId="4222"/>
    <cellStyle name="_집행갑지 _지붕공사_수원율전 실행내역 검토안_실행내역서-경산백천" xfId="4223"/>
    <cellStyle name="_집행갑지 _지붕공사_수원율전 실행내역 검토안_염창동 주상복합 실행내역 검토안" xfId="4224"/>
    <cellStyle name="_집행갑지 _지붕공사_수원율전 실행내역 검토안_태평동 실행내역서" xfId="4225"/>
    <cellStyle name="_집행갑지 _지붕공사_수원율전조합" xfId="4226"/>
    <cellStyle name="_집행갑지 _지붕공사_수원율전조합_수원율전 실행내역" xfId="4227"/>
    <cellStyle name="_집행갑지 _지붕공사_수원율전조합_수원율전 실행내역 검토안" xfId="4228"/>
    <cellStyle name="_집행갑지 _지붕공사_수원율전조합_수원율전 실행내역 검토안_수정구 태평동 주상복합 실행내역 검토안" xfId="4229"/>
    <cellStyle name="_집행갑지 _지붕공사_수원율전조합_수원율전 실행내역 검토안_태평동 실행내역서" xfId="4230"/>
    <cellStyle name="_집행갑지 _지붕공사_수원율전조합_수정구 태평동 주상복합 실행내역 검토안" xfId="4231"/>
    <cellStyle name="_집행갑지 _지붕공사_수원율전조합_실행내역서" xfId="4232"/>
    <cellStyle name="_집행갑지 _지붕공사_수원율전조합_실행내역서 - 구미옥계(가)" xfId="4233"/>
    <cellStyle name="_집행갑지 _지붕공사_수원율전조합_실행내역서-경산백천" xfId="4234"/>
    <cellStyle name="_집행갑지 _지붕공사_수원율전조합_염창동 주상복합 실행내역 검토안" xfId="4235"/>
    <cellStyle name="_집행갑지 _지붕공사_수원율전조합_태평동 실행내역서" xfId="4236"/>
    <cellStyle name="_집행갑지 _지붕공사_수정구 태평동 주상복합 실행내역 검토안" xfId="4237"/>
    <cellStyle name="_집행갑지 _지붕공사_태평동 실행내역서" xfId="4238"/>
    <cellStyle name="_집행갑지 _태평동 실행내역서" xfId="4239"/>
    <cellStyle name="_창(에리트(설치제외)" xfId="467"/>
    <cellStyle name="_책상 및 의자 4종(전송)" xfId="468"/>
    <cellStyle name="_천안 고객 PLAZA 내장공사" xfId="4240"/>
    <cellStyle name="_천안 삼성코닝 SP 납품(대선기공)" xfId="469"/>
    <cellStyle name="_철도청서울건설" xfId="4241"/>
    <cellStyle name="_청계천문화관-시설관리" xfId="470"/>
    <cellStyle name="_청문당 내역보완" xfId="471"/>
    <cellStyle name="_청사관리" xfId="4242"/>
    <cellStyle name="_청소년수련관산출근거조서" xfId="472"/>
    <cellStyle name="_청소년수련관산출근거조서_1" xfId="473"/>
    <cellStyle name="_청소년수련관일위대가" xfId="474"/>
    <cellStyle name="_청소년수련관일위대가_1" xfId="475"/>
    <cellStyle name="_체크밸브 일체형 버터플라이밸브" xfId="476"/>
    <cellStyle name="_체험관실시설계(030409)" xfId="4243"/>
    <cellStyle name="_총괄(최종)" xfId="477"/>
    <cellStyle name="_총괄표(1)" xfId="4244"/>
    <cellStyle name="_최종(040309)" xfId="4245"/>
    <cellStyle name="_최종검토" xfId="4246"/>
    <cellStyle name="_최종내역(공사)" xfId="478"/>
    <cellStyle name="_최종내역(자재)" xfId="479"/>
    <cellStyle name="_최종-황순원산출서" xfId="480"/>
    <cellStyle name="_추진내용" xfId="4247"/>
    <cellStyle name="_축중기제조" xfId="4248"/>
    <cellStyle name="_춘천(제조)" xfId="4249"/>
    <cellStyle name="_춘천전화국증축통신+개요" xfId="481"/>
    <cellStyle name="_춘천합동내역+개요(수정한최종)" xfId="482"/>
    <cellStyle name="_충무1.민속박물관(설치-충무)" xfId="483"/>
    <cellStyle name="_충무용사촌(설치)" xfId="4250"/>
    <cellStyle name="_충청지역본부-" xfId="484"/>
    <cellStyle name="_충효예(장비)(1)-류빈" xfId="485"/>
    <cellStyle name="_침상, 관물함3" xfId="486"/>
    <cellStyle name="_코레노2차-공내역-인테리어공사" xfId="4255"/>
    <cellStyle name="_코스모스씨앤티(손익계산서,제조원가명세서)" xfId="487"/>
    <cellStyle name="_콜상담" xfId="4256"/>
    <cellStyle name="_콜상담_1" xfId="4257"/>
    <cellStyle name="_콜센타" xfId="4258"/>
    <cellStyle name="_콜센타_ATS장치" xfId="4283"/>
    <cellStyle name="_콜센타_Book1" xfId="4284"/>
    <cellStyle name="_콜센타_IT화 지원사업" xfId="4285"/>
    <cellStyle name="_콜센타_pdf변환" xfId="4286"/>
    <cellStyle name="_콜센타_감응속도측정기" xfId="4259"/>
    <cellStyle name="_콜센타_고압용안전밸브시험기" xfId="4260"/>
    <cellStyle name="_콜센타_공기제어장치등22점" xfId="4261"/>
    <cellStyle name="_콜센타_공정표예시" xfId="4262"/>
    <cellStyle name="_콜센타_디자인삽화" xfId="4263"/>
    <cellStyle name="_콜센타_멀티미디어웹컨텐츠" xfId="4264"/>
    <cellStyle name="_콜센타_문화콘텐츠닷컴(최종)" xfId="4265"/>
    <cellStyle name="_콜센타_비디오복사" xfId="4266"/>
    <cellStyle name="_콜센타_사업장유해위험성" xfId="4267"/>
    <cellStyle name="_콜센타_산지이용구분도" xfId="4268"/>
    <cellStyle name="_콜센타_안전보건활동지원공정표(최종본)" xfId="4269"/>
    <cellStyle name="_콜센타_애니메이션" xfId="4270"/>
    <cellStyle name="_콜센타_영상콘텐츠" xfId="4271"/>
    <cellStyle name="_콜센타_웹진" xfId="4272"/>
    <cellStyle name="_콜센타_임업연구정보" xfId="4273"/>
    <cellStyle name="_콜센타_제조노임(2006년)" xfId="4274"/>
    <cellStyle name="_콜센타_지속가능한산림자원육성계획" xfId="4275"/>
    <cellStyle name="_콜센타_지원정보" xfId="4276"/>
    <cellStyle name="_콜센타_진단복" xfId="4277"/>
    <cellStyle name="_콜센타_추진내용" xfId="4278"/>
    <cellStyle name="_콜센타_컨텐츠" xfId="4279"/>
    <cellStyle name="_콜센타_콜상담" xfId="4280"/>
    <cellStyle name="_콜센타_홍보동영상" xfId="4281"/>
    <cellStyle name="_콜센타_힌국학고전원문" xfId="4282"/>
    <cellStyle name="_타견적" xfId="488"/>
    <cellStyle name="_타월" xfId="4287"/>
    <cellStyle name="_태호조경" xfId="4288"/>
    <cellStyle name="_태호조경_김천농업기술센터-이정준0420" xfId="4289"/>
    <cellStyle name="_태호조경_김천전망대조명공사0323" xfId="4290"/>
    <cellStyle name="_태호조경_김천전망대조명공사0323_김천농업기술센터-이정준0420" xfId="4291"/>
    <cellStyle name="_터널 검사원 통로 난간 삭제" xfId="4292"/>
    <cellStyle name="_터널관리동 도급내역(공내역)" xfId="4293"/>
    <cellStyle name="_터널맹암거채움재 변경" xfId="4294"/>
    <cellStyle name="_터널진입차단시설(제조)" xfId="489"/>
    <cellStyle name="_턴테이블내역서" xfId="4295"/>
    <cellStyle name="_테니스장(030922)" xfId="490"/>
    <cellStyle name="_테마공사새로03" xfId="491"/>
    <cellStyle name="_통계프로그램" xfId="4296"/>
    <cellStyle name="_통합보훈행정" xfId="4297"/>
    <cellStyle name="_통행료 전자지불 SW" xfId="492"/>
    <cellStyle name="_통행료면탈방지시스템(최종)" xfId="493"/>
    <cellStyle name="_퇴직연금 기록관리 시스템" xfId="495"/>
    <cellStyle name="_투명쓰레기통" xfId="4298"/>
    <cellStyle name="_투찰내역" xfId="4299"/>
    <cellStyle name="_트레이닝복" xfId="4300"/>
    <cellStyle name="_특허청_지식재산센터_의장" xfId="4301"/>
    <cellStyle name="_특허청_지식재산센터_전기(물량산출표수정)" xfId="4302"/>
    <cellStyle name="_파동의 중첩-전시과학-최종" xfId="4303"/>
    <cellStyle name="_포항점1공구변경내역서" xfId="4304"/>
    <cellStyle name="_표지" xfId="496"/>
    <cellStyle name="_풍록원" xfId="4305"/>
    <cellStyle name="_풍록원_김천농업기술센터-이정준0420" xfId="4306"/>
    <cellStyle name="_풍록원_김천전망대조명공사0323" xfId="4307"/>
    <cellStyle name="_풍록원_김천전망대조명공사0323_김천농업기술센터-이정준0420" xfId="4308"/>
    <cellStyle name="_프로젝트" xfId="4309"/>
    <cellStyle name="_하나로정보센터 견적(각층별 최종)" xfId="4310"/>
    <cellStyle name="_하수급업체선정의뢰(교량점검로)" xfId="4311"/>
    <cellStyle name="_하수급업체선정의뢰(교량점검로)_김천농업기술센터-이정준0420" xfId="4312"/>
    <cellStyle name="_하수급업체선정의뢰(교량점검로)_김천전망대조명공사0323" xfId="4313"/>
    <cellStyle name="_하수급업체선정의뢰(교량점검로)_김천전망대조명공사0323_김천농업기술센터-이정준0420" xfId="4314"/>
    <cellStyle name="_하수급업체선정의뢰(일양토건)" xfId="4315"/>
    <cellStyle name="_하이패스 전자지불(050214)" xfId="497"/>
    <cellStyle name="_하이패스(최종)" xfId="498"/>
    <cellStyle name="_학생사물함18종" xfId="499"/>
    <cellStyle name="_한강물환경생태 산출서" xfId="500"/>
    <cellStyle name="_한국경제정책(과기부)HP_Search" xfId="4316"/>
    <cellStyle name="_한의학DB" xfId="4317"/>
    <cellStyle name="_한일청소년" xfId="501"/>
    <cellStyle name="_항측판독용역" xfId="502"/>
    <cellStyle name="_해양수산부" xfId="4318"/>
    <cellStyle name="_해양연구원-연결다리" xfId="4319"/>
    <cellStyle name="_헤이스견적서" xfId="503"/>
    <cellStyle name="_현대 I-PARK 3F 예가제출" xfId="4320"/>
    <cellStyle name="_현대 I-PARK 4F  예가제출" xfId="4321"/>
    <cellStyle name="_현대스틸" xfId="4322"/>
    <cellStyle name="_현대스틸_김천농업기술센터-이정준0420" xfId="4323"/>
    <cellStyle name="_현대스틸_김천전망대조명공사0323" xfId="4324"/>
    <cellStyle name="_현대스틸_김천전망대조명공사0323_김천농업기술센터-이정준0420" xfId="4325"/>
    <cellStyle name="_현수막 추가" xfId="504"/>
    <cellStyle name="_현장설명서(표지판)" xfId="4326"/>
    <cellStyle name="_현장설비(1.VDS)-0411" xfId="4327"/>
    <cellStyle name="_형광등기구최종-조일전기" xfId="505"/>
    <cellStyle name="_호남지역본부-" xfId="506"/>
    <cellStyle name="_호남지역본부-20041220" xfId="507"/>
    <cellStyle name="_호안블럭5종내역(노무비법)" xfId="508"/>
    <cellStyle name="_호텔약전전기공사(1공구)-발의" xfId="4329"/>
    <cellStyle name="_혼합골재스크리닝스적용(7공구)" xfId="4330"/>
    <cellStyle name="_홍보동영상" xfId="4331"/>
    <cellStyle name="_홍보효과조사" xfId="4332"/>
    <cellStyle name="_화성동탄 계약내역" xfId="4333"/>
    <cellStyle name="_화성태안아파트" xfId="4334"/>
    <cellStyle name="_화흥기상정보시스템(RWIS)및노면감지시스템(RSDS)내역서" xfId="4335"/>
    <cellStyle name="_환경체험관내역050420(총괄최종)" xfId="4336"/>
    <cellStyle name="_휴대용바코드" xfId="509"/>
    <cellStyle name="_흙막이공사(일위)" xfId="510"/>
    <cellStyle name="¡¾¨u￠￢ⓒ÷A¨u," xfId="4548"/>
    <cellStyle name="´þ·?" xfId="521"/>
    <cellStyle name="´þ·? 2" xfId="4549"/>
    <cellStyle name="´þ·? 3" xfId="4550"/>
    <cellStyle name="¿ø" xfId="4551"/>
    <cellStyle name="’E‰Y [0.00]_laroux" xfId="522"/>
    <cellStyle name="’E‰Y_laroux" xfId="523"/>
    <cellStyle name="¤@?e_TEST-1 " xfId="524"/>
    <cellStyle name="\MNPREF32.DLL&amp;" xfId="4561"/>
    <cellStyle name="+,-,0" xfId="4552"/>
    <cellStyle name="△ []" xfId="4553"/>
    <cellStyle name="△ [0]" xfId="4554"/>
    <cellStyle name="△백분율" xfId="4555"/>
    <cellStyle name="△콤마" xfId="4556"/>
    <cellStyle name="°ia¤¼o¼ya¡" xfId="525"/>
    <cellStyle name="°ia¤aa·a1" xfId="526"/>
    <cellStyle name="°ia¤aa·a1 2" xfId="4557"/>
    <cellStyle name="°ia¤aa·a1 3" xfId="4558"/>
    <cellStyle name="°ia¤aa·a2" xfId="527"/>
    <cellStyle name="°ia¤aa·a2 2" xfId="4559"/>
    <cellStyle name="°ia¤aa·a2 3" xfId="4560"/>
    <cellStyle name="؀ŀŀ䅀؀ŀŀ䅀؀ŀ฀䅀؀฀฀䅀؀฀฀䅀؀฀฀䅀؀฀฀䅀؀฀฀䅀؀฀฀䅀؀฀฀䅀؀฀฀䅀؀฀฀䅀؀฀฀䁀" xfId="1096"/>
    <cellStyle name="؀฀฀䅀؀฀฀䅀؀฀฀䅀؀฀฀䅀؀฀฀䅀؀฀฀䅀؀฀฀䅀؀฀฀䁀" xfId="1150"/>
    <cellStyle name="؀฀฀䅀؀฀฀䅀؀฀฀䅀؀฀฀䅀؀฀฀䅀؀฀฀䁀" xfId="1149"/>
    <cellStyle name="؀฀฀䅀؀฀฀䅀؀฀฀䅀؀฀฀䁀" xfId="1148"/>
    <cellStyle name="" xfId="1"/>
    <cellStyle name="_1. 경북염색조합" xfId="1404"/>
    <cellStyle name="_1. 경북염색조합123" xfId="1405"/>
    <cellStyle name="_1. 전시물" xfId="1412"/>
    <cellStyle name="_10-1. 의장(영상관)" xfId="1428"/>
    <cellStyle name="_2_설명패널_원가내역서수정" xfId="1454"/>
    <cellStyle name="_TCS_축중기" xfId="519"/>
    <cellStyle name="_TCS_축중기 2" xfId="4499"/>
    <cellStyle name="_TCS_축중기 3" xfId="4500"/>
    <cellStyle name="_TCS_축중기_1. 전시시설물-1" xfId="4501"/>
    <cellStyle name="_TCS_축중기_시흥청소년수련관07-03" xfId="4502"/>
    <cellStyle name="_TCS_축중기_시흥청소년수련관07-03_광주유아전시물09-12" xfId="4503"/>
    <cellStyle name="_TCS_축중기_시흥청소년수련관07-03_화성시꽃전시장10-03" xfId="4504"/>
    <cellStyle name="_TCS_축중기_여수시범거리간판07-03" xfId="4505"/>
    <cellStyle name="_TCS_축중기_여수시범거리간판07-03_광주유아전시물09-12" xfId="4506"/>
    <cellStyle name="_TCS_축중기_여수시범거리간판07-03_시흥청소년수련관_오억오천(07(1).03.13)" xfId="4507"/>
    <cellStyle name="_TCS_축중기_여수시범거리간판07-03_시흥청소년수련관_오억오천(07(1).03.13)_광주유아전시물09-12" xfId="4508"/>
    <cellStyle name="_TCS_축중기_여수시범거리간판07-03_시흥청소년수련관_오억오천(07(1).03.13)_화성시꽃전시장10-03" xfId="4509"/>
    <cellStyle name="_TCS_축중기_여수시범거리간판07-03_화성시꽃전시장10-03" xfId="4510"/>
    <cellStyle name="_TTMS위탁수량(KHC)" xfId="520"/>
    <cellStyle name="_TTMS위탁수량(KHC)_1. 기계환경분야(0709)" xfId="4511"/>
    <cellStyle name="_TTMS위탁수량(KHC)_1. 기계환경분야(0709)_1. 기계환경분야(0709)" xfId="4512"/>
    <cellStyle name="_TTMS위탁수량(KHC)_1. 기계환경분야(0709)_1. 기계환경분야(0709)_공사_응집용교반기_원일기계_조달청" xfId="4513"/>
    <cellStyle name="_TTMS위탁수량(KHC)_1. 기계환경분야(0709)_1. 기계환경분야(0709)_공사_응집용교반기_원일기계_조달청_설치원가" xfId="4514"/>
    <cellStyle name="_TTMS위탁수량(KHC)_1. 기계환경분야(0709)_1. 기계환경분야(0709)_공사_응집용교반기_원일기계_조달청_설치원가_우체국예금특별회계 회계제도 개선방안 연구용역" xfId="4515"/>
    <cellStyle name="_TTMS위탁수량(KHC)_1. 기계환경분야(0709)_1. 기계환경분야(0709)_공사_응집용교반기_원일기계_조달청_설치원가_해외농업개발 농산물 물류 조사_한국농어촌공사" xfId="4516"/>
    <cellStyle name="_TTMS위탁수량(KHC)_1. 기계환경분야(0709)_1. 기계환경분야(0709)_공사_응집용교반기_원일기계_조달청_우체국예금특별회계 회계제도 개선방안 연구용역" xfId="4517"/>
    <cellStyle name="_TTMS위탁수량(KHC)_1. 기계환경분야(0709)_1. 기계환경분야(0709)_공사_응집용교반기_원일기계_조달청_해외농업개발 농산물 물류 조사_한국농어촌공사" xfId="4518"/>
    <cellStyle name="_TTMS위탁수량(KHC)_1. 기계환경분야(0709)_1. 기계환경분야(0709)_우체국예금특별회계 회계제도 개선방안 연구용역" xfId="4519"/>
    <cellStyle name="_TTMS위탁수량(KHC)_1. 기계환경분야(0709)_1. 기계환경분야(0709)_해외농업개발 농산물 물류 조사_한국농어촌공사" xfId="4520"/>
    <cellStyle name="_TTMS위탁수량(KHC)_1. 기계환경분야(0709)_1. 기계환경분야(제조)" xfId="4521"/>
    <cellStyle name="_TTMS위탁수량(KHC)_1. 기계환경분야(0709)_1. 기계환경분야(제조)_공사_응집용교반기_원일기계_조달청" xfId="4522"/>
    <cellStyle name="_TTMS위탁수량(KHC)_1. 기계환경분야(0709)_1. 기계환경분야(제조)_공사_응집용교반기_원일기계_조달청_설치원가" xfId="4523"/>
    <cellStyle name="_TTMS위탁수량(KHC)_1. 기계환경분야(0709)_1. 기계환경분야(제조)_공사_응집용교반기_원일기계_조달청_설치원가_우체국예금특별회계 회계제도 개선방안 연구용역" xfId="4524"/>
    <cellStyle name="_TTMS위탁수량(KHC)_1. 기계환경분야(0709)_1. 기계환경분야(제조)_공사_응집용교반기_원일기계_조달청_설치원가_해외농업개발 농산물 물류 조사_한국농어촌공사" xfId="4525"/>
    <cellStyle name="_TTMS위탁수량(KHC)_1. 기계환경분야(0709)_1. 기계환경분야(제조)_공사_응집용교반기_원일기계_조달청_우체국예금특별회계 회계제도 개선방안 연구용역" xfId="4526"/>
    <cellStyle name="_TTMS위탁수량(KHC)_1. 기계환경분야(0709)_1. 기계환경분야(제조)_공사_응집용교반기_원일기계_조달청_해외농업개발 농산물 물류 조사_한국농어촌공사" xfId="4527"/>
    <cellStyle name="_TTMS위탁수량(KHC)_1. 기계환경분야(0709)_1. 기계환경분야(제조)_우체국예금특별회계 회계제도 개선방안 연구용역" xfId="4528"/>
    <cellStyle name="_TTMS위탁수량(KHC)_1. 기계환경분야(0709)_1. 기계환경분야(제조)_해외농업개발 농산물 물류 조사_한국농어촌공사" xfId="4529"/>
    <cellStyle name="_TTMS위탁수량(KHC)_1. 기계환경분야(0709)_공사_응집용교반기_원일기계_조달청" xfId="4530"/>
    <cellStyle name="_TTMS위탁수량(KHC)_1. 기계환경분야(0709)_공사_응집용교반기_원일기계_조달청_설치원가" xfId="4531"/>
    <cellStyle name="_TTMS위탁수량(KHC)_1. 기계환경분야(0709)_공사_응집용교반기_원일기계_조달청_설치원가_우체국예금특별회계 회계제도 개선방안 연구용역" xfId="4532"/>
    <cellStyle name="_TTMS위탁수량(KHC)_1. 기계환경분야(0709)_공사_응집용교반기_원일기계_조달청_설치원가_해외농업개발 농산물 물류 조사_한국농어촌공사" xfId="4533"/>
    <cellStyle name="_TTMS위탁수량(KHC)_1. 기계환경분야(0709)_공사_응집용교반기_원일기계_조달청_우체국예금특별회계 회계제도 개선방안 연구용역" xfId="4534"/>
    <cellStyle name="_TTMS위탁수량(KHC)_1. 기계환경분야(0709)_공사_응집용교반기_원일기계_조달청_해외농업개발 농산물 물류 조사_한국농어촌공사" xfId="4535"/>
    <cellStyle name="_TTMS위탁수량(KHC)_1. 기계환경분야(0709)_우체국예금특별회계 회계제도 개선방안 연구용역" xfId="4536"/>
    <cellStyle name="_TTMS위탁수량(KHC)_1. 기계환경분야(0709)_해외농업개발 농산물 물류 조사_한국농어촌공사" xfId="4537"/>
    <cellStyle name="_TTMS위탁수량(KHC)_공사_응집용교반기_원일기계_조달청" xfId="4538"/>
    <cellStyle name="_TTMS위탁수량(KHC)_공사_응집용교반기_원일기계_조달청_설치원가" xfId="4539"/>
    <cellStyle name="_TTMS위탁수량(KHC)_공사_응집용교반기_원일기계_조달청_설치원가_우체국예금특별회계 회계제도 개선방안 연구용역" xfId="4540"/>
    <cellStyle name="_TTMS위탁수량(KHC)_공사_응집용교반기_원일기계_조달청_설치원가_해외농업개발 농산물 물류 조사_한국농어촌공사" xfId="4541"/>
    <cellStyle name="_TTMS위탁수량(KHC)_공사_응집용교반기_원일기계_조달청_우체국예금특별회계 회계제도 개선방안 연구용역" xfId="4542"/>
    <cellStyle name="_TTMS위탁수량(KHC)_공사_응집용교반기_원일기계_조달청_해외농업개발 농산물 물류 조사_한국농어촌공사" xfId="4543"/>
    <cellStyle name="_TTMS위탁수량(KHC)_우체국예금특별회계 회계제도 개선방안 연구용역" xfId="4544"/>
    <cellStyle name="_TTMS위탁수량(KHC)_해외농업개발 농산물 물류 조사_한국농어촌공사" xfId="4545"/>
    <cellStyle name="_가로등주" xfId="268"/>
    <cellStyle name="_가로등주 2" xfId="1502"/>
    <cellStyle name="_가로등주 3" xfId="1503"/>
    <cellStyle name="_가로등주_1. 전시시설물-1" xfId="1504"/>
    <cellStyle name="_강원지역본부" xfId="276"/>
    <cellStyle name="_강원지역본부 2" xfId="1511"/>
    <cellStyle name="_강원지역본부 3" xfId="1512"/>
    <cellStyle name="_강원지역본부(2006년)" xfId="277"/>
    <cellStyle name="_강원지역본부(2006년)_1. 기계환경분야(0709)" xfId="1513"/>
    <cellStyle name="_강원지역본부(2006년)_1. 기계환경분야(0709)_1. 기계환경분야(0709)" xfId="1514"/>
    <cellStyle name="_강원지역본부(2006년)_1. 기계환경분야(0709)_1. 기계환경분야(0709)_공사_응집용교반기_원일기계_조달청" xfId="1515"/>
    <cellStyle name="_강원지역본부(2006년)_1. 기계환경분야(0709)_1. 기계환경분야(0709)_공사_응집용교반기_원일기계_조달청_설치원가" xfId="1516"/>
    <cellStyle name="_강원지역본부(2006년)_1. 기계환경분야(0709)_1. 기계환경분야(0709)_공사_응집용교반기_원일기계_조달청_설치원가_우체국예금특별회계 회계제도 개선방안 연구용역" xfId="1517"/>
    <cellStyle name="_강원지역본부(2006년)_1. 기계환경분야(0709)_1. 기계환경분야(0709)_공사_응집용교반기_원일기계_조달청_설치원가_해외농업개발 농산물 물류 조사_한국농어촌공사" xfId="1518"/>
    <cellStyle name="_강원지역본부(2006년)_1. 기계환경분야(0709)_1. 기계환경분야(0709)_공사_응집용교반기_원일기계_조달청_우체국예금특별회계 회계제도 개선방안 연구용역" xfId="1519"/>
    <cellStyle name="_강원지역본부(2006년)_1. 기계환경분야(0709)_1. 기계환경분야(0709)_공사_응집용교반기_원일기계_조달청_해외농업개발 농산물 물류 조사_한국농어촌공사" xfId="1520"/>
    <cellStyle name="_강원지역본부(2006년)_1. 기계환경분야(0709)_1. 기계환경분야(0709)_우체국예금특별회계 회계제도 개선방안 연구용역" xfId="1521"/>
    <cellStyle name="_강원지역본부(2006년)_1. 기계환경분야(0709)_1. 기계환경분야(0709)_해외농업개발 농산물 물류 조사_한국농어촌공사" xfId="1522"/>
    <cellStyle name="_강원지역본부(2006년)_1. 기계환경분야(0709)_1. 기계환경분야(제조)" xfId="1523"/>
    <cellStyle name="_강원지역본부(2006년)_1. 기계환경분야(0709)_1. 기계환경분야(제조)_공사_응집용교반기_원일기계_조달청" xfId="1524"/>
    <cellStyle name="_강원지역본부(2006년)_1. 기계환경분야(0709)_1. 기계환경분야(제조)_공사_응집용교반기_원일기계_조달청_설치원가" xfId="1525"/>
    <cellStyle name="_강원지역본부(2006년)_1. 기계환경분야(0709)_1. 기계환경분야(제조)_공사_응집용교반기_원일기계_조달청_설치원가_우체국예금특별회계 회계제도 개선방안 연구용역" xfId="1526"/>
    <cellStyle name="_강원지역본부(2006년)_1. 기계환경분야(0709)_1. 기계환경분야(제조)_공사_응집용교반기_원일기계_조달청_설치원가_해외농업개발 농산물 물류 조사_한국농어촌공사" xfId="1527"/>
    <cellStyle name="_강원지역본부(2006년)_1. 기계환경분야(0709)_1. 기계환경분야(제조)_공사_응집용교반기_원일기계_조달청_우체국예금특별회계 회계제도 개선방안 연구용역" xfId="1528"/>
    <cellStyle name="_강원지역본부(2006년)_1. 기계환경분야(0709)_1. 기계환경분야(제조)_공사_응집용교반기_원일기계_조달청_해외농업개발 농산물 물류 조사_한국농어촌공사" xfId="1529"/>
    <cellStyle name="_강원지역본부(2006년)_1. 기계환경분야(0709)_1. 기계환경분야(제조)_우체국예금특별회계 회계제도 개선방안 연구용역" xfId="1530"/>
    <cellStyle name="_강원지역본부(2006년)_1. 기계환경분야(0709)_1. 기계환경분야(제조)_해외농업개발 농산물 물류 조사_한국농어촌공사" xfId="1531"/>
    <cellStyle name="_강원지역본부(2006년)_1. 기계환경분야(0709)_공사_응집용교반기_원일기계_조달청" xfId="1532"/>
    <cellStyle name="_강원지역본부(2006년)_1. 기계환경분야(0709)_공사_응집용교반기_원일기계_조달청_설치원가" xfId="1533"/>
    <cellStyle name="_강원지역본부(2006년)_1. 기계환경분야(0709)_공사_응집용교반기_원일기계_조달청_설치원가_우체국예금특별회계 회계제도 개선방안 연구용역" xfId="1534"/>
    <cellStyle name="_강원지역본부(2006년)_1. 기계환경분야(0709)_공사_응집용교반기_원일기계_조달청_설치원가_해외농업개발 농산물 물류 조사_한국농어촌공사" xfId="1535"/>
    <cellStyle name="_강원지역본부(2006년)_1. 기계환경분야(0709)_공사_응집용교반기_원일기계_조달청_우체국예금특별회계 회계제도 개선방안 연구용역" xfId="1536"/>
    <cellStyle name="_강원지역본부(2006년)_1. 기계환경분야(0709)_공사_응집용교반기_원일기계_조달청_해외농업개발 농산물 물류 조사_한국농어촌공사" xfId="1537"/>
    <cellStyle name="_강원지역본부(2006년)_1. 기계환경분야(0709)_우체국예금특별회계 회계제도 개선방안 연구용역" xfId="1538"/>
    <cellStyle name="_강원지역본부(2006년)_1. 기계환경분야(0709)_해외농업개발 농산물 물류 조사_한국농어촌공사" xfId="1539"/>
    <cellStyle name="_강원지역본부(2006년)_공사_응집용교반기_원일기계_조달청" xfId="1540"/>
    <cellStyle name="_강원지역본부(2006년)_공사_응집용교반기_원일기계_조달청_설치원가" xfId="1541"/>
    <cellStyle name="_강원지역본부(2006년)_공사_응집용교반기_원일기계_조달청_설치원가_우체국예금특별회계 회계제도 개선방안 연구용역" xfId="1542"/>
    <cellStyle name="_강원지역본부(2006년)_공사_응집용교반기_원일기계_조달청_설치원가_해외농업개발 농산물 물류 조사_한국농어촌공사" xfId="1543"/>
    <cellStyle name="_강원지역본부(2006년)_공사_응집용교반기_원일기계_조달청_우체국예금특별회계 회계제도 개선방안 연구용역" xfId="1544"/>
    <cellStyle name="_강원지역본부(2006년)_공사_응집용교반기_원일기계_조달청_해외농업개발 농산물 물류 조사_한국농어촌공사" xfId="1545"/>
    <cellStyle name="_강원지역본부(2006년)_우체국예금특별회계 회계제도 개선방안 연구용역" xfId="1546"/>
    <cellStyle name="_강원지역본부(2006년)_해외농업개발 농산물 물류 조사_한국농어촌공사" xfId="1547"/>
    <cellStyle name="_강원지역본부(2006년_060109)" xfId="279"/>
    <cellStyle name="_강원지역본부(2006년-051228)" xfId="280"/>
    <cellStyle name="_강원지역본부(2006년-051228)_1. 기계환경분야(0709)" xfId="1548"/>
    <cellStyle name="_강원지역본부(2006년-051228)_1. 기계환경분야(0709)_1. 기계환경분야(0709)" xfId="1549"/>
    <cellStyle name="_강원지역본부(2006년-051228)_1. 기계환경분야(0709)_1. 기계환경분야(0709)_공사_응집용교반기_원일기계_조달청" xfId="1550"/>
    <cellStyle name="_강원지역본부(2006년-051228)_1. 기계환경분야(0709)_1. 기계환경분야(0709)_공사_응집용교반기_원일기계_조달청_설치원가" xfId="1551"/>
    <cellStyle name="_강원지역본부(2006년-051228)_1. 기계환경분야(0709)_1. 기계환경분야(0709)_공사_응집용교반기_원일기계_조달청_설치원가_우체국예금특별회계 회계제도 개선방안 연구용역" xfId="1552"/>
    <cellStyle name="_강원지역본부(2006년-051228)_1. 기계환경분야(0709)_1. 기계환경분야(0709)_공사_응집용교반기_원일기계_조달청_설치원가_해외농업개발 농산물 물류 조사_한국농어촌공사" xfId="1553"/>
    <cellStyle name="_강원지역본부(2006년-051228)_1. 기계환경분야(0709)_1. 기계환경분야(0709)_공사_응집용교반기_원일기계_조달청_우체국예금특별회계 회계제도 개선방안 연구용역" xfId="1554"/>
    <cellStyle name="_강원지역본부(2006년-051228)_1. 기계환경분야(0709)_1. 기계환경분야(0709)_공사_응집용교반기_원일기계_조달청_해외농업개발 농산물 물류 조사_한국농어촌공사" xfId="1555"/>
    <cellStyle name="_강원지역본부(2006년-051228)_1. 기계환경분야(0709)_1. 기계환경분야(0709)_우체국예금특별회계 회계제도 개선방안 연구용역" xfId="1556"/>
    <cellStyle name="_강원지역본부(2006년-051228)_1. 기계환경분야(0709)_1. 기계환경분야(0709)_해외농업개발 농산물 물류 조사_한국농어촌공사" xfId="1557"/>
    <cellStyle name="_강원지역본부(2006년-051228)_1. 기계환경분야(0709)_1. 기계환경분야(제조)" xfId="1558"/>
    <cellStyle name="_강원지역본부(2006년-051228)_1. 기계환경분야(0709)_1. 기계환경분야(제조)_공사_응집용교반기_원일기계_조달청" xfId="1559"/>
    <cellStyle name="_강원지역본부(2006년-051228)_1. 기계환경분야(0709)_1. 기계환경분야(제조)_공사_응집용교반기_원일기계_조달청_설치원가" xfId="1560"/>
    <cellStyle name="_강원지역본부(2006년-051228)_1. 기계환경분야(0709)_1. 기계환경분야(제조)_공사_응집용교반기_원일기계_조달청_설치원가_우체국예금특별회계 회계제도 개선방안 연구용역" xfId="1561"/>
    <cellStyle name="_강원지역본부(2006년-051228)_1. 기계환경분야(0709)_1. 기계환경분야(제조)_공사_응집용교반기_원일기계_조달청_설치원가_해외농업개발 농산물 물류 조사_한국농어촌공사" xfId="1562"/>
    <cellStyle name="_강원지역본부(2006년-051228)_1. 기계환경분야(0709)_1. 기계환경분야(제조)_공사_응집용교반기_원일기계_조달청_우체국예금특별회계 회계제도 개선방안 연구용역" xfId="1563"/>
    <cellStyle name="_강원지역본부(2006년-051228)_1. 기계환경분야(0709)_1. 기계환경분야(제조)_공사_응집용교반기_원일기계_조달청_해외농업개발 농산물 물류 조사_한국농어촌공사" xfId="1564"/>
    <cellStyle name="_강원지역본부(2006년-051228)_1. 기계환경분야(0709)_1. 기계환경분야(제조)_우체국예금특별회계 회계제도 개선방안 연구용역" xfId="1565"/>
    <cellStyle name="_강원지역본부(2006년-051228)_1. 기계환경분야(0709)_1. 기계환경분야(제조)_해외농업개발 농산물 물류 조사_한국농어촌공사" xfId="1566"/>
    <cellStyle name="_강원지역본부(2006년-051228)_1. 기계환경분야(0709)_공사_응집용교반기_원일기계_조달청" xfId="1567"/>
    <cellStyle name="_강원지역본부(2006년-051228)_1. 기계환경분야(0709)_공사_응집용교반기_원일기계_조달청_설치원가" xfId="1568"/>
    <cellStyle name="_강원지역본부(2006년-051228)_1. 기계환경분야(0709)_공사_응집용교반기_원일기계_조달청_설치원가_우체국예금특별회계 회계제도 개선방안 연구용역" xfId="1569"/>
    <cellStyle name="_강원지역본부(2006년-051228)_1. 기계환경분야(0709)_공사_응집용교반기_원일기계_조달청_설치원가_해외농업개발 농산물 물류 조사_한국농어촌공사" xfId="1570"/>
    <cellStyle name="_강원지역본부(2006년-051228)_1. 기계환경분야(0709)_공사_응집용교반기_원일기계_조달청_우체국예금특별회계 회계제도 개선방안 연구용역" xfId="1571"/>
    <cellStyle name="_강원지역본부(2006년-051228)_1. 기계환경분야(0709)_공사_응집용교반기_원일기계_조달청_해외농업개발 농산물 물류 조사_한국농어촌공사" xfId="1572"/>
    <cellStyle name="_강원지역본부(2006년-051228)_1. 기계환경분야(0709)_우체국예금특별회계 회계제도 개선방안 연구용역" xfId="1573"/>
    <cellStyle name="_강원지역본부(2006년-051228)_1. 기계환경분야(0709)_해외농업개발 농산물 물류 조사_한국농어촌공사" xfId="1574"/>
    <cellStyle name="_강원지역본부(2006년-051228)_공사_응집용교반기_원일기계_조달청" xfId="1575"/>
    <cellStyle name="_강원지역본부(2006년-051228)_공사_응집용교반기_원일기계_조달청_설치원가" xfId="1576"/>
    <cellStyle name="_강원지역본부(2006년-051228)_공사_응집용교반기_원일기계_조달청_설치원가_우체국예금특별회계 회계제도 개선방안 연구용역" xfId="1577"/>
    <cellStyle name="_강원지역본부(2006년-051228)_공사_응집용교반기_원일기계_조달청_설치원가_해외농업개발 농산물 물류 조사_한국농어촌공사" xfId="1578"/>
    <cellStyle name="_강원지역본부(2006년-051228)_공사_응집용교반기_원일기계_조달청_우체국예금특별회계 회계제도 개선방안 연구용역" xfId="1579"/>
    <cellStyle name="_강원지역본부(2006년-051228)_공사_응집용교반기_원일기계_조달청_해외농업개발 농산물 물류 조사_한국농어촌공사" xfId="1580"/>
    <cellStyle name="_강원지역본부(2006년-051228)_우체국예금특별회계 회계제도 개선방안 연구용역" xfId="1581"/>
    <cellStyle name="_강원지역본부(2006년-051228)_해외농업개발 농산물 물류 조사_한국농어촌공사" xfId="1582"/>
    <cellStyle name="_강원지역본부(2006년-060102)" xfId="281"/>
    <cellStyle name="_강원지역본부(2006년-060102)_1. 기계환경분야(0709)" xfId="1583"/>
    <cellStyle name="_강원지역본부(2006년-060102)_1. 기계환경분야(0709)_1. 기계환경분야(0709)" xfId="1584"/>
    <cellStyle name="_강원지역본부(2006년-060102)_1. 기계환경분야(0709)_1. 기계환경분야(0709)_공사_응집용교반기_원일기계_조달청" xfId="1585"/>
    <cellStyle name="_강원지역본부(2006년-060102)_1. 기계환경분야(0709)_1. 기계환경분야(0709)_공사_응집용교반기_원일기계_조달청_설치원가" xfId="1586"/>
    <cellStyle name="_강원지역본부(2006년-060102)_1. 기계환경분야(0709)_1. 기계환경분야(0709)_공사_응집용교반기_원일기계_조달청_설치원가_우체국예금특별회계 회계제도 개선방안 연구용역" xfId="1587"/>
    <cellStyle name="_강원지역본부(2006년-060102)_1. 기계환경분야(0709)_1. 기계환경분야(0709)_공사_응집용교반기_원일기계_조달청_설치원가_해외농업개발 농산물 물류 조사_한국농어촌공사" xfId="1588"/>
    <cellStyle name="_강원지역본부(2006년-060102)_1. 기계환경분야(0709)_1. 기계환경분야(0709)_공사_응집용교반기_원일기계_조달청_우체국예금특별회계 회계제도 개선방안 연구용역" xfId="1589"/>
    <cellStyle name="_강원지역본부(2006년-060102)_1. 기계환경분야(0709)_1. 기계환경분야(0709)_공사_응집용교반기_원일기계_조달청_해외농업개발 농산물 물류 조사_한국농어촌공사" xfId="1590"/>
    <cellStyle name="_강원지역본부(2006년-060102)_1. 기계환경분야(0709)_1. 기계환경분야(0709)_우체국예금특별회계 회계제도 개선방안 연구용역" xfId="1591"/>
    <cellStyle name="_강원지역본부(2006년-060102)_1. 기계환경분야(0709)_1. 기계환경분야(0709)_해외농업개발 농산물 물류 조사_한국농어촌공사" xfId="1592"/>
    <cellStyle name="_강원지역본부(2006년-060102)_1. 기계환경분야(0709)_1. 기계환경분야(제조)" xfId="1593"/>
    <cellStyle name="_강원지역본부(2006년-060102)_1. 기계환경분야(0709)_1. 기계환경분야(제조)_공사_응집용교반기_원일기계_조달청" xfId="1594"/>
    <cellStyle name="_강원지역본부(2006년-060102)_1. 기계환경분야(0709)_1. 기계환경분야(제조)_공사_응집용교반기_원일기계_조달청_설치원가" xfId="1595"/>
    <cellStyle name="_강원지역본부(2006년-060102)_1. 기계환경분야(0709)_1. 기계환경분야(제조)_공사_응집용교반기_원일기계_조달청_설치원가_우체국예금특별회계 회계제도 개선방안 연구용역" xfId="1596"/>
    <cellStyle name="_강원지역본부(2006년-060102)_1. 기계환경분야(0709)_1. 기계환경분야(제조)_공사_응집용교반기_원일기계_조달청_설치원가_해외농업개발 농산물 물류 조사_한국농어촌공사" xfId="1597"/>
    <cellStyle name="_강원지역본부(2006년-060102)_1. 기계환경분야(0709)_1. 기계환경분야(제조)_공사_응집용교반기_원일기계_조달청_우체국예금특별회계 회계제도 개선방안 연구용역" xfId="1598"/>
    <cellStyle name="_강원지역본부(2006년-060102)_1. 기계환경분야(0709)_1. 기계환경분야(제조)_공사_응집용교반기_원일기계_조달청_해외농업개발 농산물 물류 조사_한국농어촌공사" xfId="1599"/>
    <cellStyle name="_강원지역본부(2006년-060102)_1. 기계환경분야(0709)_1. 기계환경분야(제조)_우체국예금특별회계 회계제도 개선방안 연구용역" xfId="1600"/>
    <cellStyle name="_강원지역본부(2006년-060102)_1. 기계환경분야(0709)_1. 기계환경분야(제조)_해외농업개발 농산물 물류 조사_한국농어촌공사" xfId="1601"/>
    <cellStyle name="_강원지역본부(2006년-060102)_1. 기계환경분야(0709)_공사_응집용교반기_원일기계_조달청" xfId="1602"/>
    <cellStyle name="_강원지역본부(2006년-060102)_1. 기계환경분야(0709)_공사_응집용교반기_원일기계_조달청_설치원가" xfId="1603"/>
    <cellStyle name="_강원지역본부(2006년-060102)_1. 기계환경분야(0709)_공사_응집용교반기_원일기계_조달청_설치원가_우체국예금특별회계 회계제도 개선방안 연구용역" xfId="1604"/>
    <cellStyle name="_강원지역본부(2006년-060102)_1. 기계환경분야(0709)_공사_응집용교반기_원일기계_조달청_설치원가_해외농업개발 농산물 물류 조사_한국농어촌공사" xfId="1605"/>
    <cellStyle name="_강원지역본부(2006년-060102)_1. 기계환경분야(0709)_공사_응집용교반기_원일기계_조달청_우체국예금특별회계 회계제도 개선방안 연구용역" xfId="1606"/>
    <cellStyle name="_강원지역본부(2006년-060102)_1. 기계환경분야(0709)_공사_응집용교반기_원일기계_조달청_해외농업개발 농산물 물류 조사_한국농어촌공사" xfId="1607"/>
    <cellStyle name="_강원지역본부(2006년-060102)_1. 기계환경분야(0709)_우체국예금특별회계 회계제도 개선방안 연구용역" xfId="1608"/>
    <cellStyle name="_강원지역본부(2006년-060102)_1. 기계환경분야(0709)_해외농업개발 농산물 물류 조사_한국농어촌공사" xfId="1609"/>
    <cellStyle name="_강원지역본부(2006년-060102)_공사_응집용교반기_원일기계_조달청" xfId="1610"/>
    <cellStyle name="_강원지역본부(2006년-060102)_공사_응집용교반기_원일기계_조달청_설치원가" xfId="1611"/>
    <cellStyle name="_강원지역본부(2006년-060102)_공사_응집용교반기_원일기계_조달청_설치원가_우체국예금특별회계 회계제도 개선방안 연구용역" xfId="1612"/>
    <cellStyle name="_강원지역본부(2006년-060102)_공사_응집용교반기_원일기계_조달청_설치원가_해외농업개발 농산물 물류 조사_한국농어촌공사" xfId="1613"/>
    <cellStyle name="_강원지역본부(2006년-060102)_공사_응집용교반기_원일기계_조달청_우체국예금특별회계 회계제도 개선방안 연구용역" xfId="1614"/>
    <cellStyle name="_강원지역본부(2006년-060102)_공사_응집용교반기_원일기계_조달청_해외농업개발 농산물 물류 조사_한국농어촌공사" xfId="1615"/>
    <cellStyle name="_강원지역본부(2006년-060102)_우체국예금특별회계 회계제도 개선방안 연구용역" xfId="1616"/>
    <cellStyle name="_강원지역본부(2006년-060102)_해외농업개발 농산물 물류 조사_한국농어촌공사" xfId="1617"/>
    <cellStyle name="_강원지역본부(2006년-0602011)" xfId="1618"/>
    <cellStyle name="_강원지역본부(2006년-0602011)_1. 기계환경분야(0709)" xfId="1619"/>
    <cellStyle name="_강원지역본부(2006년-0602011)_1. 기계환경분야(0709)_1. 기계환경분야(0709)" xfId="1620"/>
    <cellStyle name="_강원지역본부(2006년-0602011)_1. 기계환경분야(0709)_1. 기계환경분야(0709)_공사_응집용교반기_원일기계_조달청" xfId="1621"/>
    <cellStyle name="_강원지역본부(2006년-0602011)_1. 기계환경분야(0709)_1. 기계환경분야(0709)_공사_응집용교반기_원일기계_조달청_설치원가" xfId="1622"/>
    <cellStyle name="_강원지역본부(2006년-0602011)_1. 기계환경분야(0709)_1. 기계환경분야(0709)_공사_응집용교반기_원일기계_조달청_설치원가_우체국예금특별회계 회계제도 개선방안 연구용역" xfId="1623"/>
    <cellStyle name="_강원지역본부(2006년-0602011)_1. 기계환경분야(0709)_1. 기계환경분야(0709)_공사_응집용교반기_원일기계_조달청_설치원가_해외농업개발 농산물 물류 조사_한국농어촌공사" xfId="1624"/>
    <cellStyle name="_강원지역본부(2006년-0602011)_1. 기계환경분야(0709)_1. 기계환경분야(0709)_공사_응집용교반기_원일기계_조달청_우체국예금특별회계 회계제도 개선방안 연구용역" xfId="1625"/>
    <cellStyle name="_강원지역본부(2006년-0602011)_1. 기계환경분야(0709)_1. 기계환경분야(0709)_공사_응집용교반기_원일기계_조달청_해외농업개발 농산물 물류 조사_한국농어촌공사" xfId="1626"/>
    <cellStyle name="_강원지역본부(2006년-0602011)_1. 기계환경분야(0709)_1. 기계환경분야(0709)_우체국예금특별회계 회계제도 개선방안 연구용역" xfId="1627"/>
    <cellStyle name="_강원지역본부(2006년-0602011)_1. 기계환경분야(0709)_1. 기계환경분야(0709)_해외농업개발 농산물 물류 조사_한국농어촌공사" xfId="1628"/>
    <cellStyle name="_강원지역본부(2006년-0602011)_1. 기계환경분야(0709)_1. 기계환경분야(제조)" xfId="1629"/>
    <cellStyle name="_강원지역본부(2006년-0602011)_1. 기계환경분야(0709)_1. 기계환경분야(제조)_공사_응집용교반기_원일기계_조달청" xfId="1630"/>
    <cellStyle name="_강원지역본부(2006년-0602011)_1. 기계환경분야(0709)_1. 기계환경분야(제조)_공사_응집용교반기_원일기계_조달청_설치원가" xfId="1631"/>
    <cellStyle name="_강원지역본부(2006년-0602011)_1. 기계환경분야(0709)_1. 기계환경분야(제조)_공사_응집용교반기_원일기계_조달청_설치원가_우체국예금특별회계 회계제도 개선방안 연구용역" xfId="1632"/>
    <cellStyle name="_강원지역본부(2006년-0602011)_1. 기계환경분야(0709)_1. 기계환경분야(제조)_공사_응집용교반기_원일기계_조달청_설치원가_해외농업개발 농산물 물류 조사_한국농어촌공사" xfId="1633"/>
    <cellStyle name="_강원지역본부(2006년-0602011)_1. 기계환경분야(0709)_1. 기계환경분야(제조)_공사_응집용교반기_원일기계_조달청_우체국예금특별회계 회계제도 개선방안 연구용역" xfId="1634"/>
    <cellStyle name="_강원지역본부(2006년-0602011)_1. 기계환경분야(0709)_1. 기계환경분야(제조)_공사_응집용교반기_원일기계_조달청_해외농업개발 농산물 물류 조사_한국농어촌공사" xfId="1635"/>
    <cellStyle name="_강원지역본부(2006년-0602011)_1. 기계환경분야(0709)_1. 기계환경분야(제조)_우체국예금특별회계 회계제도 개선방안 연구용역" xfId="1636"/>
    <cellStyle name="_강원지역본부(2006년-0602011)_1. 기계환경분야(0709)_1. 기계환경분야(제조)_해외농업개발 농산물 물류 조사_한국농어촌공사" xfId="1637"/>
    <cellStyle name="_강원지역본부(2006년-0602011)_1. 기계환경분야(0709)_공사_응집용교반기_원일기계_조달청" xfId="1638"/>
    <cellStyle name="_강원지역본부(2006년-0602011)_1. 기계환경분야(0709)_공사_응집용교반기_원일기계_조달청_설치원가" xfId="1639"/>
    <cellStyle name="_강원지역본부(2006년-0602011)_1. 기계환경분야(0709)_공사_응집용교반기_원일기계_조달청_설치원가_우체국예금특별회계 회계제도 개선방안 연구용역" xfId="1640"/>
    <cellStyle name="_강원지역본부(2006년-0602011)_1. 기계환경분야(0709)_공사_응집용교반기_원일기계_조달청_설치원가_해외농업개발 농산물 물류 조사_한국농어촌공사" xfId="1641"/>
    <cellStyle name="_강원지역본부(2006년-0602011)_1. 기계환경분야(0709)_공사_응집용교반기_원일기계_조달청_우체국예금특별회계 회계제도 개선방안 연구용역" xfId="1642"/>
    <cellStyle name="_강원지역본부(2006년-0602011)_1. 기계환경분야(0709)_공사_응집용교반기_원일기계_조달청_해외농업개발 농산물 물류 조사_한국농어촌공사" xfId="1643"/>
    <cellStyle name="_강원지역본부(2006년-0602011)_1. 기계환경분야(0709)_우체국예금특별회계 회계제도 개선방안 연구용역" xfId="1644"/>
    <cellStyle name="_강원지역본부(2006년-0602011)_1. 기계환경분야(0709)_해외농업개발 농산물 물류 조사_한국농어촌공사" xfId="1645"/>
    <cellStyle name="_강원지역본부(2006년-0602011)_공사_응집용교반기_원일기계_조달청" xfId="1646"/>
    <cellStyle name="_강원지역본부(2006년-0602011)_공사_응집용교반기_원일기계_조달청_설치원가" xfId="1647"/>
    <cellStyle name="_강원지역본부(2006년-0602011)_공사_응집용교반기_원일기계_조달청_설치원가_우체국예금특별회계 회계제도 개선방안 연구용역" xfId="1648"/>
    <cellStyle name="_강원지역본부(2006년-0602011)_공사_응집용교반기_원일기계_조달청_설치원가_해외농업개발 농산물 물류 조사_한국농어촌공사" xfId="1649"/>
    <cellStyle name="_강원지역본부(2006년-0602011)_공사_응집용교반기_원일기계_조달청_우체국예금특별회계 회계제도 개선방안 연구용역" xfId="1650"/>
    <cellStyle name="_강원지역본부(2006년-0602011)_공사_응집용교반기_원일기계_조달청_해외농업개발 농산물 물류 조사_한국농어촌공사" xfId="1651"/>
    <cellStyle name="_강원지역본부(2006년-0602011)_우체국예금특별회계 회계제도 개선방안 연구용역" xfId="1652"/>
    <cellStyle name="_강원지역본부(2006년-0602011)_해외농업개발 농산물 물류 조사_한국농어촌공사" xfId="1653"/>
    <cellStyle name="_강원지역본부_1. 전시시설물-1" xfId="1654"/>
    <cellStyle name="_개선형표지판(제조)-전송" xfId="283"/>
    <cellStyle name="_건조기최종" xfId="1677"/>
    <cellStyle name="_건조기최종 2" xfId="1678"/>
    <cellStyle name="_건조기최종 3" xfId="1679"/>
    <cellStyle name="_건조기최종_1. 전시시설물-1" xfId="1680"/>
    <cellStyle name="_경남본부_2006년도_유지관리대상수량" xfId="300"/>
    <cellStyle name="_경남본부_2006년도_유지관리대상수량_경남지역본부(2006년)" xfId="301"/>
    <cellStyle name="_경남본부_2006년도_유지관리대상수량_경남지역본부(2006년도)" xfId="302"/>
    <cellStyle name="_경남지역본부-" xfId="305"/>
    <cellStyle name="_경남지역본부_20041220_상반기" xfId="306"/>
    <cellStyle name="_경남지역본부_20041220_상반기_1. 기계환경분야(0709)" xfId="1695"/>
    <cellStyle name="_경남지역본부_20041220_상반기_1. 기계환경분야(0709)_1. 기계환경분야(0709)" xfId="1696"/>
    <cellStyle name="_경남지역본부_20041220_상반기_1. 기계환경분야(0709)_1. 기계환경분야(0709)_공사_응집용교반기_원일기계_조달청" xfId="1697"/>
    <cellStyle name="_경남지역본부_20041220_상반기_1. 기계환경분야(0709)_1. 기계환경분야(0709)_공사_응집용교반기_원일기계_조달청_설치원가" xfId="1698"/>
    <cellStyle name="_경남지역본부_20041220_상반기_1. 기계환경분야(0709)_1. 기계환경분야(0709)_공사_응집용교반기_원일기계_조달청_설치원가_우체국예금특별회계 회계제도 개선방안 연구용역" xfId="1699"/>
    <cellStyle name="_경남지역본부_20041220_상반기_1. 기계환경분야(0709)_1. 기계환경분야(0709)_공사_응집용교반기_원일기계_조달청_설치원가_해외농업개발 농산물 물류 조사_한국농어촌공사" xfId="1700"/>
    <cellStyle name="_경남지역본부_20041220_상반기_1. 기계환경분야(0709)_1. 기계환경분야(0709)_공사_응집용교반기_원일기계_조달청_우체국예금특별회계 회계제도 개선방안 연구용역" xfId="1701"/>
    <cellStyle name="_경남지역본부_20041220_상반기_1. 기계환경분야(0709)_1. 기계환경분야(0709)_공사_응집용교반기_원일기계_조달청_해외농업개발 농산물 물류 조사_한국농어촌공사" xfId="1702"/>
    <cellStyle name="_경남지역본부_20041220_상반기_1. 기계환경분야(0709)_1. 기계환경분야(0709)_우체국예금특별회계 회계제도 개선방안 연구용역" xfId="1703"/>
    <cellStyle name="_경남지역본부_20041220_상반기_1. 기계환경분야(0709)_1. 기계환경분야(0709)_해외농업개발 농산물 물류 조사_한국농어촌공사" xfId="1704"/>
    <cellStyle name="_경남지역본부_20041220_상반기_1. 기계환경분야(0709)_1. 기계환경분야(제조)" xfId="1705"/>
    <cellStyle name="_경남지역본부_20041220_상반기_1. 기계환경분야(0709)_1. 기계환경분야(제조)_공사_응집용교반기_원일기계_조달청" xfId="1706"/>
    <cellStyle name="_경남지역본부_20041220_상반기_1. 기계환경분야(0709)_1. 기계환경분야(제조)_공사_응집용교반기_원일기계_조달청_설치원가" xfId="1707"/>
    <cellStyle name="_경남지역본부_20041220_상반기_1. 기계환경분야(0709)_1. 기계환경분야(제조)_공사_응집용교반기_원일기계_조달청_설치원가_우체국예금특별회계 회계제도 개선방안 연구용역" xfId="1708"/>
    <cellStyle name="_경남지역본부_20041220_상반기_1. 기계환경분야(0709)_1. 기계환경분야(제조)_공사_응집용교반기_원일기계_조달청_설치원가_해외농업개발 농산물 물류 조사_한국농어촌공사" xfId="1709"/>
    <cellStyle name="_경남지역본부_20041220_상반기_1. 기계환경분야(0709)_1. 기계환경분야(제조)_공사_응집용교반기_원일기계_조달청_우체국예금특별회계 회계제도 개선방안 연구용역" xfId="1710"/>
    <cellStyle name="_경남지역본부_20041220_상반기_1. 기계환경분야(0709)_1. 기계환경분야(제조)_공사_응집용교반기_원일기계_조달청_해외농업개발 농산물 물류 조사_한국농어촌공사" xfId="1711"/>
    <cellStyle name="_경남지역본부_20041220_상반기_1. 기계환경분야(0709)_1. 기계환경분야(제조)_우체국예금특별회계 회계제도 개선방안 연구용역" xfId="1712"/>
    <cellStyle name="_경남지역본부_20041220_상반기_1. 기계환경분야(0709)_1. 기계환경분야(제조)_해외농업개발 농산물 물류 조사_한국농어촌공사" xfId="1713"/>
    <cellStyle name="_경남지역본부_20041220_상반기_1. 기계환경분야(0709)_공사_응집용교반기_원일기계_조달청" xfId="1714"/>
    <cellStyle name="_경남지역본부_20041220_상반기_1. 기계환경분야(0709)_공사_응집용교반기_원일기계_조달청_설치원가" xfId="1715"/>
    <cellStyle name="_경남지역본부_20041220_상반기_1. 기계환경분야(0709)_공사_응집용교반기_원일기계_조달청_설치원가_우체국예금특별회계 회계제도 개선방안 연구용역" xfId="1716"/>
    <cellStyle name="_경남지역본부_20041220_상반기_1. 기계환경분야(0709)_공사_응집용교반기_원일기계_조달청_설치원가_해외농업개발 농산물 물류 조사_한국농어촌공사" xfId="1717"/>
    <cellStyle name="_경남지역본부_20041220_상반기_1. 기계환경분야(0709)_공사_응집용교반기_원일기계_조달청_우체국예금특별회계 회계제도 개선방안 연구용역" xfId="1718"/>
    <cellStyle name="_경남지역본부_20041220_상반기_1. 기계환경분야(0709)_공사_응집용교반기_원일기계_조달청_해외농업개발 농산물 물류 조사_한국농어촌공사" xfId="1719"/>
    <cellStyle name="_경남지역본부_20041220_상반기_1. 기계환경분야(0709)_우체국예금특별회계 회계제도 개선방안 연구용역" xfId="1720"/>
    <cellStyle name="_경남지역본부_20041220_상반기_1. 기계환경분야(0709)_해외농업개발 농산물 물류 조사_한국농어촌공사" xfId="1721"/>
    <cellStyle name="_경남지역본부_20041220_상반기_2005년도급내역서" xfId="307"/>
    <cellStyle name="_경남지역본부_20041220_상반기_2005년도급내역서_1. 기계환경분야(0709)" xfId="1722"/>
    <cellStyle name="_경남지역본부_20041220_상반기_2005년도급내역서_1. 기계환경분야(0709)_1. 기계환경분야(0709)" xfId="1723"/>
    <cellStyle name="_경남지역본부_20041220_상반기_2005년도급내역서_1. 기계환경분야(0709)_1. 기계환경분야(0709)_공사_응집용교반기_원일기계_조달청" xfId="1724"/>
    <cellStyle name="_경남지역본부_20041220_상반기_2005년도급내역서_1. 기계환경분야(0709)_1. 기계환경분야(0709)_공사_응집용교반기_원일기계_조달청_설치원가" xfId="1725"/>
    <cellStyle name="_경남지역본부_20041220_상반기_2005년도급내역서_1. 기계환경분야(0709)_1. 기계환경분야(0709)_공사_응집용교반기_원일기계_조달청_설치원가_우체국예금특별회계 회계제도 개선방안 연구용역" xfId="1726"/>
    <cellStyle name="_경남지역본부_20041220_상반기_2005년도급내역서_1. 기계환경분야(0709)_1. 기계환경분야(0709)_공사_응집용교반기_원일기계_조달청_설치원가_해외농업개발 농산물 물류 조사_한국농어촌공사" xfId="1727"/>
    <cellStyle name="_경남지역본부_20041220_상반기_2005년도급내역서_1. 기계환경분야(0709)_1. 기계환경분야(0709)_공사_응집용교반기_원일기계_조달청_우체국예금특별회계 회계제도 개선방안 연구용역" xfId="1728"/>
    <cellStyle name="_경남지역본부_20041220_상반기_2005년도급내역서_1. 기계환경분야(0709)_1. 기계환경분야(0709)_공사_응집용교반기_원일기계_조달청_해외농업개발 농산물 물류 조사_한국농어촌공사" xfId="1729"/>
    <cellStyle name="_경남지역본부_20041220_상반기_2005년도급내역서_1. 기계환경분야(0709)_1. 기계환경분야(0709)_우체국예금특별회계 회계제도 개선방안 연구용역" xfId="1730"/>
    <cellStyle name="_경남지역본부_20041220_상반기_2005년도급내역서_1. 기계환경분야(0709)_1. 기계환경분야(0709)_해외농업개발 농산물 물류 조사_한국농어촌공사" xfId="1731"/>
    <cellStyle name="_경남지역본부_20041220_상반기_2005년도급내역서_1. 기계환경분야(0709)_1. 기계환경분야(제조)" xfId="1732"/>
    <cellStyle name="_경남지역본부_20041220_상반기_2005년도급내역서_1. 기계환경분야(0709)_1. 기계환경분야(제조)_공사_응집용교반기_원일기계_조달청" xfId="1733"/>
    <cellStyle name="_경남지역본부_20041220_상반기_2005년도급내역서_1. 기계환경분야(0709)_1. 기계환경분야(제조)_공사_응집용교반기_원일기계_조달청_설치원가" xfId="1734"/>
    <cellStyle name="_경남지역본부_20041220_상반기_2005년도급내역서_1. 기계환경분야(0709)_1. 기계환경분야(제조)_공사_응집용교반기_원일기계_조달청_설치원가_우체국예금특별회계 회계제도 개선방안 연구용역" xfId="1735"/>
    <cellStyle name="_경남지역본부_20041220_상반기_2005년도급내역서_1. 기계환경분야(0709)_1. 기계환경분야(제조)_공사_응집용교반기_원일기계_조달청_설치원가_해외농업개발 농산물 물류 조사_한국농어촌공사" xfId="1736"/>
    <cellStyle name="_경남지역본부_20041220_상반기_2005년도급내역서_1. 기계환경분야(0709)_1. 기계환경분야(제조)_공사_응집용교반기_원일기계_조달청_우체국예금특별회계 회계제도 개선방안 연구용역" xfId="1737"/>
    <cellStyle name="_경남지역본부_20041220_상반기_2005년도급내역서_1. 기계환경분야(0709)_1. 기계환경분야(제조)_공사_응집용교반기_원일기계_조달청_해외농업개발 농산물 물류 조사_한국농어촌공사" xfId="1738"/>
    <cellStyle name="_경남지역본부_20041220_상반기_2005년도급내역서_1. 기계환경분야(0709)_1. 기계환경분야(제조)_우체국예금특별회계 회계제도 개선방안 연구용역" xfId="1739"/>
    <cellStyle name="_경남지역본부_20041220_상반기_2005년도급내역서_1. 기계환경분야(0709)_1. 기계환경분야(제조)_해외농업개발 농산물 물류 조사_한국농어촌공사" xfId="1740"/>
    <cellStyle name="_경남지역본부_20041220_상반기_2005년도급내역서_1. 기계환경분야(0709)_공사_응집용교반기_원일기계_조달청" xfId="1741"/>
    <cellStyle name="_경남지역본부_20041220_상반기_2005년도급내역서_1. 기계환경분야(0709)_공사_응집용교반기_원일기계_조달청_설치원가" xfId="1742"/>
    <cellStyle name="_경남지역본부_20041220_상반기_2005년도급내역서_1. 기계환경분야(0709)_공사_응집용교반기_원일기계_조달청_설치원가_우체국예금특별회계 회계제도 개선방안 연구용역" xfId="1743"/>
    <cellStyle name="_경남지역본부_20041220_상반기_2005년도급내역서_1. 기계환경분야(0709)_공사_응집용교반기_원일기계_조달청_설치원가_해외농업개발 농산물 물류 조사_한국농어촌공사" xfId="1744"/>
    <cellStyle name="_경남지역본부_20041220_상반기_2005년도급내역서_1. 기계환경분야(0709)_공사_응집용교반기_원일기계_조달청_우체국예금특별회계 회계제도 개선방안 연구용역" xfId="1745"/>
    <cellStyle name="_경남지역본부_20041220_상반기_2005년도급내역서_1. 기계환경분야(0709)_공사_응집용교반기_원일기계_조달청_해외농업개발 농산물 물류 조사_한국농어촌공사" xfId="1746"/>
    <cellStyle name="_경남지역본부_20041220_상반기_2005년도급내역서_1. 기계환경분야(0709)_우체국예금특별회계 회계제도 개선방안 연구용역" xfId="1747"/>
    <cellStyle name="_경남지역본부_20041220_상반기_2005년도급내역서_1. 기계환경분야(0709)_해외농업개발 농산물 물류 조사_한국농어촌공사" xfId="1748"/>
    <cellStyle name="_경남지역본부_20041220_상반기_2005년도급내역서_TTMS위탁수량(KHC)" xfId="322"/>
    <cellStyle name="_경남지역본부_20041220_상반기_2005년도급내역서_TTMS위탁수량(KHC)_1. 기계환경분야(0709)" xfId="1969"/>
    <cellStyle name="_경남지역본부_20041220_상반기_2005년도급내역서_TTMS위탁수량(KHC)_1. 기계환경분야(0709)_1. 기계환경분야(0709)" xfId="1970"/>
    <cellStyle name="_경남지역본부_20041220_상반기_2005년도급내역서_TTMS위탁수량(KHC)_1. 기계환경분야(0709)_1. 기계환경분야(0709)_공사_응집용교반기_원일기계_조달청" xfId="1971"/>
    <cellStyle name="_경남지역본부_20041220_상반기_2005년도급내역서_TTMS위탁수량(KHC)_1. 기계환경분야(0709)_1. 기계환경분야(0709)_공사_응집용교반기_원일기계_조달청_설치원가" xfId="1972"/>
    <cellStyle name="_경남지역본부_20041220_상반기_2005년도급내역서_TTMS위탁수량(KHC)_1. 기계환경분야(0709)_1. 기계환경분야(0709)_공사_응집용교반기_원일기계_조달청_설치원가_우체국예금특별회계 회계제도 개선방안 연구용역" xfId="1973"/>
    <cellStyle name="_경남지역본부_20041220_상반기_2005년도급내역서_TTMS위탁수량(KHC)_1. 기계환경분야(0709)_1. 기계환경분야(0709)_공사_응집용교반기_원일기계_조달청_설치원가_해외농업개발 농산물 물류 조사_한국농어촌공사" xfId="1974"/>
    <cellStyle name="_경남지역본부_20041220_상반기_2005년도급내역서_TTMS위탁수량(KHC)_1. 기계환경분야(0709)_1. 기계환경분야(0709)_공사_응집용교반기_원일기계_조달청_우체국예금특별회계 회계제도 개선방안 연구용역" xfId="1975"/>
    <cellStyle name="_경남지역본부_20041220_상반기_2005년도급내역서_TTMS위탁수량(KHC)_1. 기계환경분야(0709)_1. 기계환경분야(0709)_공사_응집용교반기_원일기계_조달청_해외농업개발 농산물 물류 조사_한국농어촌공사" xfId="1976"/>
    <cellStyle name="_경남지역본부_20041220_상반기_2005년도급내역서_TTMS위탁수량(KHC)_1. 기계환경분야(0709)_1. 기계환경분야(0709)_우체국예금특별회계 회계제도 개선방안 연구용역" xfId="1977"/>
    <cellStyle name="_경남지역본부_20041220_상반기_2005년도급내역서_TTMS위탁수량(KHC)_1. 기계환경분야(0709)_1. 기계환경분야(0709)_해외농업개발 농산물 물류 조사_한국농어촌공사" xfId="1978"/>
    <cellStyle name="_경남지역본부_20041220_상반기_2005년도급내역서_TTMS위탁수량(KHC)_1. 기계환경분야(0709)_1. 기계환경분야(제조)" xfId="1979"/>
    <cellStyle name="_경남지역본부_20041220_상반기_2005년도급내역서_TTMS위탁수량(KHC)_1. 기계환경분야(0709)_1. 기계환경분야(제조)_공사_응집용교반기_원일기계_조달청" xfId="1980"/>
    <cellStyle name="_경남지역본부_20041220_상반기_2005년도급내역서_TTMS위탁수량(KHC)_1. 기계환경분야(0709)_1. 기계환경분야(제조)_공사_응집용교반기_원일기계_조달청_설치원가" xfId="1981"/>
    <cellStyle name="_경남지역본부_20041220_상반기_2005년도급내역서_TTMS위탁수량(KHC)_1. 기계환경분야(0709)_1. 기계환경분야(제조)_공사_응집용교반기_원일기계_조달청_설치원가_우체국예금특별회계 회계제도 개선방안 연구용역" xfId="1982"/>
    <cellStyle name="_경남지역본부_20041220_상반기_2005년도급내역서_TTMS위탁수량(KHC)_1. 기계환경분야(0709)_1. 기계환경분야(제조)_공사_응집용교반기_원일기계_조달청_설치원가_해외농업개발 농산물 물류 조사_한국농어촌공사" xfId="1983"/>
    <cellStyle name="_경남지역본부_20041220_상반기_2005년도급내역서_TTMS위탁수량(KHC)_1. 기계환경분야(0709)_1. 기계환경분야(제조)_공사_응집용교반기_원일기계_조달청_우체국예금특별회계 회계제도 개선방안 연구용역" xfId="1984"/>
    <cellStyle name="_경남지역본부_20041220_상반기_2005년도급내역서_TTMS위탁수량(KHC)_1. 기계환경분야(0709)_1. 기계환경분야(제조)_공사_응집용교반기_원일기계_조달청_해외농업개발 농산물 물류 조사_한국농어촌공사" xfId="1985"/>
    <cellStyle name="_경남지역본부_20041220_상반기_2005년도급내역서_TTMS위탁수량(KHC)_1. 기계환경분야(0709)_1. 기계환경분야(제조)_우체국예금특별회계 회계제도 개선방안 연구용역" xfId="1986"/>
    <cellStyle name="_경남지역본부_20041220_상반기_2005년도급내역서_TTMS위탁수량(KHC)_1. 기계환경분야(0709)_1. 기계환경분야(제조)_해외농업개발 농산물 물류 조사_한국농어촌공사" xfId="1987"/>
    <cellStyle name="_경남지역본부_20041220_상반기_2005년도급내역서_TTMS위탁수량(KHC)_1. 기계환경분야(0709)_공사_응집용교반기_원일기계_조달청" xfId="1988"/>
    <cellStyle name="_경남지역본부_20041220_상반기_2005년도급내역서_TTMS위탁수량(KHC)_1. 기계환경분야(0709)_공사_응집용교반기_원일기계_조달청_설치원가" xfId="1989"/>
    <cellStyle name="_경남지역본부_20041220_상반기_2005년도급내역서_TTMS위탁수량(KHC)_1. 기계환경분야(0709)_공사_응집용교반기_원일기계_조달청_설치원가_우체국예금특별회계 회계제도 개선방안 연구용역" xfId="1990"/>
    <cellStyle name="_경남지역본부_20041220_상반기_2005년도급내역서_TTMS위탁수량(KHC)_1. 기계환경분야(0709)_공사_응집용교반기_원일기계_조달청_설치원가_해외농업개발 농산물 물류 조사_한국농어촌공사" xfId="1991"/>
    <cellStyle name="_경남지역본부_20041220_상반기_2005년도급내역서_TTMS위탁수량(KHC)_1. 기계환경분야(0709)_공사_응집용교반기_원일기계_조달청_우체국예금특별회계 회계제도 개선방안 연구용역" xfId="1992"/>
    <cellStyle name="_경남지역본부_20041220_상반기_2005년도급내역서_TTMS위탁수량(KHC)_1. 기계환경분야(0709)_공사_응집용교반기_원일기계_조달청_해외농업개발 농산물 물류 조사_한국농어촌공사" xfId="1993"/>
    <cellStyle name="_경남지역본부_20041220_상반기_2005년도급내역서_TTMS위탁수량(KHC)_1. 기계환경분야(0709)_우체국예금특별회계 회계제도 개선방안 연구용역" xfId="1994"/>
    <cellStyle name="_경남지역본부_20041220_상반기_2005년도급내역서_TTMS위탁수량(KHC)_1. 기계환경분야(0709)_해외농업개발 농산물 물류 조사_한국농어촌공사" xfId="1995"/>
    <cellStyle name="_경남지역본부_20041220_상반기_2005년도급내역서_TTMS위탁수량(KHC)_공사_응집용교반기_원일기계_조달청" xfId="1996"/>
    <cellStyle name="_경남지역본부_20041220_상반기_2005년도급내역서_TTMS위탁수량(KHC)_공사_응집용교반기_원일기계_조달청_설치원가" xfId="1997"/>
    <cellStyle name="_경남지역본부_20041220_상반기_2005년도급내역서_TTMS위탁수량(KHC)_공사_응집용교반기_원일기계_조달청_설치원가_우체국예금특별회계 회계제도 개선방안 연구용역" xfId="1998"/>
    <cellStyle name="_경남지역본부_20041220_상반기_2005년도급내역서_TTMS위탁수량(KHC)_공사_응집용교반기_원일기계_조달청_설치원가_해외농업개발 농산물 물류 조사_한국농어촌공사" xfId="1999"/>
    <cellStyle name="_경남지역본부_20041220_상반기_2005년도급내역서_TTMS위탁수량(KHC)_공사_응집용교반기_원일기계_조달청_우체국예금특별회계 회계제도 개선방안 연구용역" xfId="2000"/>
    <cellStyle name="_경남지역본부_20041220_상반기_2005년도급내역서_TTMS위탁수량(KHC)_공사_응집용교반기_원일기계_조달청_해외농업개발 농산물 물류 조사_한국농어촌공사" xfId="2001"/>
    <cellStyle name="_경남지역본부_20041220_상반기_2005년도급내역서_TTMS위탁수량(KHC)_우체국예금특별회계 회계제도 개선방안 연구용역" xfId="2002"/>
    <cellStyle name="_경남지역본부_20041220_상반기_2005년도급내역서_TTMS위탁수량(KHC)_해외농업개발 농산물 물류 조사_한국농어촌공사" xfId="2003"/>
    <cellStyle name="_경남지역본부_20041220_상반기_2005년도급내역서_강원지역본부(2006년)" xfId="308"/>
    <cellStyle name="_경남지역본부_20041220_상반기_2005년도급내역서_강원지역본부(2006년)_1. 기계환경분야(0709)" xfId="1749"/>
    <cellStyle name="_경남지역본부_20041220_상반기_2005년도급내역서_강원지역본부(2006년)_1. 기계환경분야(0709)_1. 기계환경분야(0709)" xfId="1750"/>
    <cellStyle name="_경남지역본부_20041220_상반기_2005년도급내역서_강원지역본부(2006년)_1. 기계환경분야(0709)_1. 기계환경분야(0709)_공사_응집용교반기_원일기계_조달청" xfId="1751"/>
    <cellStyle name="_경남지역본부_20041220_상반기_2005년도급내역서_강원지역본부(2006년)_1. 기계환경분야(0709)_1. 기계환경분야(0709)_공사_응집용교반기_원일기계_조달청_설치원가" xfId="1752"/>
    <cellStyle name="_경남지역본부_20041220_상반기_2005년도급내역서_강원지역본부(2006년)_1. 기계환경분야(0709)_1. 기계환경분야(0709)_공사_응집용교반기_원일기계_조달청_설치원가_우체국예금특별회계 회계제도 개선방안 연구용역" xfId="1753"/>
    <cellStyle name="_경남지역본부_20041220_상반기_2005년도급내역서_강원지역본부(2006년)_1. 기계환경분야(0709)_1. 기계환경분야(0709)_공사_응집용교반기_원일기계_조달청_설치원가_해외농업개발 농산물 물류 조사_한국농어촌공사" xfId="1754"/>
    <cellStyle name="_경남지역본부_20041220_상반기_2005년도급내역서_강원지역본부(2006년)_1. 기계환경분야(0709)_1. 기계환경분야(0709)_공사_응집용교반기_원일기계_조달청_우체국예금특별회계 회계제도 개선방안 연구용역" xfId="1755"/>
    <cellStyle name="_경남지역본부_20041220_상반기_2005년도급내역서_강원지역본부(2006년)_1. 기계환경분야(0709)_1. 기계환경분야(0709)_공사_응집용교반기_원일기계_조달청_해외농업개발 농산물 물류 조사_한국농어촌공사" xfId="1756"/>
    <cellStyle name="_경남지역본부_20041220_상반기_2005년도급내역서_강원지역본부(2006년)_1. 기계환경분야(0709)_1. 기계환경분야(0709)_우체국예금특별회계 회계제도 개선방안 연구용역" xfId="1757"/>
    <cellStyle name="_경남지역본부_20041220_상반기_2005년도급내역서_강원지역본부(2006년)_1. 기계환경분야(0709)_1. 기계환경분야(0709)_해외농업개발 농산물 물류 조사_한국농어촌공사" xfId="1758"/>
    <cellStyle name="_경남지역본부_20041220_상반기_2005년도급내역서_강원지역본부(2006년)_1. 기계환경분야(0709)_1. 기계환경분야(제조)" xfId="1759"/>
    <cellStyle name="_경남지역본부_20041220_상반기_2005년도급내역서_강원지역본부(2006년)_1. 기계환경분야(0709)_1. 기계환경분야(제조)_공사_응집용교반기_원일기계_조달청" xfId="1760"/>
    <cellStyle name="_경남지역본부_20041220_상반기_2005년도급내역서_강원지역본부(2006년)_1. 기계환경분야(0709)_1. 기계환경분야(제조)_공사_응집용교반기_원일기계_조달청_설치원가" xfId="1761"/>
    <cellStyle name="_경남지역본부_20041220_상반기_2005년도급내역서_강원지역본부(2006년)_1. 기계환경분야(0709)_1. 기계환경분야(제조)_공사_응집용교반기_원일기계_조달청_설치원가_우체국예금특별회계 회계제도 개선방안 연구용역" xfId="1762"/>
    <cellStyle name="_경남지역본부_20041220_상반기_2005년도급내역서_강원지역본부(2006년)_1. 기계환경분야(0709)_1. 기계환경분야(제조)_공사_응집용교반기_원일기계_조달청_설치원가_해외농업개발 농산물 물류 조사_한국농어촌공사" xfId="1763"/>
    <cellStyle name="_경남지역본부_20041220_상반기_2005년도급내역서_강원지역본부(2006년)_1. 기계환경분야(0709)_1. 기계환경분야(제조)_공사_응집용교반기_원일기계_조달청_우체국예금특별회계 회계제도 개선방안 연구용역" xfId="1764"/>
    <cellStyle name="_경남지역본부_20041220_상반기_2005년도급내역서_강원지역본부(2006년)_1. 기계환경분야(0709)_1. 기계환경분야(제조)_공사_응집용교반기_원일기계_조달청_해외농업개발 농산물 물류 조사_한국농어촌공사" xfId="1765"/>
    <cellStyle name="_경남지역본부_20041220_상반기_2005년도급내역서_강원지역본부(2006년)_1. 기계환경분야(0709)_1. 기계환경분야(제조)_우체국예금특별회계 회계제도 개선방안 연구용역" xfId="1766"/>
    <cellStyle name="_경남지역본부_20041220_상반기_2005년도급내역서_강원지역본부(2006년)_1. 기계환경분야(0709)_1. 기계환경분야(제조)_해외농업개발 농산물 물류 조사_한국농어촌공사" xfId="1767"/>
    <cellStyle name="_경남지역본부_20041220_상반기_2005년도급내역서_강원지역본부(2006년)_1. 기계환경분야(0709)_공사_응집용교반기_원일기계_조달청" xfId="1768"/>
    <cellStyle name="_경남지역본부_20041220_상반기_2005년도급내역서_강원지역본부(2006년)_1. 기계환경분야(0709)_공사_응집용교반기_원일기계_조달청_설치원가" xfId="1769"/>
    <cellStyle name="_경남지역본부_20041220_상반기_2005년도급내역서_강원지역본부(2006년)_1. 기계환경분야(0709)_공사_응집용교반기_원일기계_조달청_설치원가_우체국예금특별회계 회계제도 개선방안 연구용역" xfId="1770"/>
    <cellStyle name="_경남지역본부_20041220_상반기_2005년도급내역서_강원지역본부(2006년)_1. 기계환경분야(0709)_공사_응집용교반기_원일기계_조달청_설치원가_해외농업개발 농산물 물류 조사_한국농어촌공사" xfId="1771"/>
    <cellStyle name="_경남지역본부_20041220_상반기_2005년도급내역서_강원지역본부(2006년)_1. 기계환경분야(0709)_공사_응집용교반기_원일기계_조달청_우체국예금특별회계 회계제도 개선방안 연구용역" xfId="1772"/>
    <cellStyle name="_경남지역본부_20041220_상반기_2005년도급내역서_강원지역본부(2006년)_1. 기계환경분야(0709)_공사_응집용교반기_원일기계_조달청_해외농업개발 농산물 물류 조사_한국농어촌공사" xfId="1773"/>
    <cellStyle name="_경남지역본부_20041220_상반기_2005년도급내역서_강원지역본부(2006년)_1. 기계환경분야(0709)_우체국예금특별회계 회계제도 개선방안 연구용역" xfId="1774"/>
    <cellStyle name="_경남지역본부_20041220_상반기_2005년도급내역서_강원지역본부(2006년)_1. 기계환경분야(0709)_해외농업개발 농산물 물류 조사_한국농어촌공사" xfId="1775"/>
    <cellStyle name="_경남지역본부_20041220_상반기_2005년도급내역서_강원지역본부(2006년)_공사_응집용교반기_원일기계_조달청" xfId="1776"/>
    <cellStyle name="_경남지역본부_20041220_상반기_2005년도급내역서_강원지역본부(2006년)_공사_응집용교반기_원일기계_조달청_설치원가" xfId="1777"/>
    <cellStyle name="_경남지역본부_20041220_상반기_2005년도급내역서_강원지역본부(2006년)_공사_응집용교반기_원일기계_조달청_설치원가_우체국예금특별회계 회계제도 개선방안 연구용역" xfId="1778"/>
    <cellStyle name="_경남지역본부_20041220_상반기_2005년도급내역서_강원지역본부(2006년)_공사_응집용교반기_원일기계_조달청_설치원가_해외농업개발 농산물 물류 조사_한국농어촌공사" xfId="1779"/>
    <cellStyle name="_경남지역본부_20041220_상반기_2005년도급내역서_강원지역본부(2006년)_공사_응집용교반기_원일기계_조달청_우체국예금특별회계 회계제도 개선방안 연구용역" xfId="1780"/>
    <cellStyle name="_경남지역본부_20041220_상반기_2005년도급내역서_강원지역본부(2006년)_공사_응집용교반기_원일기계_조달청_해외농업개발 농산물 물류 조사_한국농어촌공사" xfId="1781"/>
    <cellStyle name="_경남지역본부_20041220_상반기_2005년도급내역서_강원지역본부(2006년)_우체국예금특별회계 회계제도 개선방안 연구용역" xfId="1782"/>
    <cellStyle name="_경남지역본부_20041220_상반기_2005년도급내역서_강원지역본부(2006년)_해외농업개발 농산물 물류 조사_한국농어촌공사" xfId="1783"/>
    <cellStyle name="_경남지역본부_20041220_상반기_2005년도급내역서_강원지역본부(2006년-051228)" xfId="309"/>
    <cellStyle name="_경남지역본부_20041220_상반기_2005년도급내역서_강원지역본부(2006년-051228)_1. 기계환경분야(0709)" xfId="1784"/>
    <cellStyle name="_경남지역본부_20041220_상반기_2005년도급내역서_강원지역본부(2006년-051228)_1. 기계환경분야(0709)_1. 기계환경분야(0709)" xfId="1785"/>
    <cellStyle name="_경남지역본부_20041220_상반기_2005년도급내역서_강원지역본부(2006년-051228)_1. 기계환경분야(0709)_1. 기계환경분야(0709)_공사_응집용교반기_원일기계_조달청" xfId="1786"/>
    <cellStyle name="_경남지역본부_20041220_상반기_2005년도급내역서_강원지역본부(2006년-051228)_1. 기계환경분야(0709)_1. 기계환경분야(0709)_공사_응집용교반기_원일기계_조달청_설치원가" xfId="1787"/>
    <cellStyle name="_경남지역본부_20041220_상반기_2005년도급내역서_강원지역본부(2006년-051228)_1. 기계환경분야(0709)_1. 기계환경분야(0709)_공사_응집용교반기_원일기계_조달청_설치원가_우체국예금특별회계 회계제도 개선방안 연구용역" xfId="1788"/>
    <cellStyle name="_경남지역본부_20041220_상반기_2005년도급내역서_강원지역본부(2006년-051228)_1. 기계환경분야(0709)_1. 기계환경분야(0709)_공사_응집용교반기_원일기계_조달청_설치원가_해외농업개발 농산물 물류 조사_한국농어촌공사" xfId="1789"/>
    <cellStyle name="_경남지역본부_20041220_상반기_2005년도급내역서_강원지역본부(2006년-051228)_1. 기계환경분야(0709)_1. 기계환경분야(0709)_공사_응집용교반기_원일기계_조달청_우체국예금특별회계 회계제도 개선방안 연구용역" xfId="1790"/>
    <cellStyle name="_경남지역본부_20041220_상반기_2005년도급내역서_강원지역본부(2006년-051228)_1. 기계환경분야(0709)_1. 기계환경분야(0709)_공사_응집용교반기_원일기계_조달청_해외농업개발 농산물 물류 조사_한국농어촌공사" xfId="1791"/>
    <cellStyle name="_경남지역본부_20041220_상반기_2005년도급내역서_강원지역본부(2006년-051228)_1. 기계환경분야(0709)_1. 기계환경분야(0709)_우체국예금특별회계 회계제도 개선방안 연구용역" xfId="1792"/>
    <cellStyle name="_경남지역본부_20041220_상반기_2005년도급내역서_강원지역본부(2006년-051228)_1. 기계환경분야(0709)_1. 기계환경분야(0709)_해외농업개발 농산물 물류 조사_한국농어촌공사" xfId="1793"/>
    <cellStyle name="_경남지역본부_20041220_상반기_2005년도급내역서_강원지역본부(2006년-051228)_1. 기계환경분야(0709)_1. 기계환경분야(제조)" xfId="1794"/>
    <cellStyle name="_경남지역본부_20041220_상반기_2005년도급내역서_강원지역본부(2006년-051228)_1. 기계환경분야(0709)_1. 기계환경분야(제조)_공사_응집용교반기_원일기계_조달청" xfId="1795"/>
    <cellStyle name="_경남지역본부_20041220_상반기_2005년도급내역서_강원지역본부(2006년-051228)_1. 기계환경분야(0709)_1. 기계환경분야(제조)_공사_응집용교반기_원일기계_조달청_설치원가" xfId="1796"/>
    <cellStyle name="_경남지역본부_20041220_상반기_2005년도급내역서_강원지역본부(2006년-051228)_1. 기계환경분야(0709)_1. 기계환경분야(제조)_공사_응집용교반기_원일기계_조달청_설치원가_우체국예금특별회계 회계제도 개선방안 연구용역" xfId="1797"/>
    <cellStyle name="_경남지역본부_20041220_상반기_2005년도급내역서_강원지역본부(2006년-051228)_1. 기계환경분야(0709)_1. 기계환경분야(제조)_공사_응집용교반기_원일기계_조달청_설치원가_해외농업개발 농산물 물류 조사_한국농어촌공사" xfId="1798"/>
    <cellStyle name="_경남지역본부_20041220_상반기_2005년도급내역서_강원지역본부(2006년-051228)_1. 기계환경분야(0709)_1. 기계환경분야(제조)_공사_응집용교반기_원일기계_조달청_우체국예금특별회계 회계제도 개선방안 연구용역" xfId="1799"/>
    <cellStyle name="_경남지역본부_20041220_상반기_2005년도급내역서_강원지역본부(2006년-051228)_1. 기계환경분야(0709)_1. 기계환경분야(제조)_공사_응집용교반기_원일기계_조달청_해외농업개발 농산물 물류 조사_한국농어촌공사" xfId="1800"/>
    <cellStyle name="_경남지역본부_20041220_상반기_2005년도급내역서_강원지역본부(2006년-051228)_1. 기계환경분야(0709)_1. 기계환경분야(제조)_우체국예금특별회계 회계제도 개선방안 연구용역" xfId="1801"/>
    <cellStyle name="_경남지역본부_20041220_상반기_2005년도급내역서_강원지역본부(2006년-051228)_1. 기계환경분야(0709)_1. 기계환경분야(제조)_해외농업개발 농산물 물류 조사_한국농어촌공사" xfId="1802"/>
    <cellStyle name="_경남지역본부_20041220_상반기_2005년도급내역서_강원지역본부(2006년-051228)_1. 기계환경분야(0709)_공사_응집용교반기_원일기계_조달청" xfId="1803"/>
    <cellStyle name="_경남지역본부_20041220_상반기_2005년도급내역서_강원지역본부(2006년-051228)_1. 기계환경분야(0709)_공사_응집용교반기_원일기계_조달청_설치원가" xfId="1804"/>
    <cellStyle name="_경남지역본부_20041220_상반기_2005년도급내역서_강원지역본부(2006년-051228)_1. 기계환경분야(0709)_공사_응집용교반기_원일기계_조달청_설치원가_우체국예금특별회계 회계제도 개선방안 연구용역" xfId="1805"/>
    <cellStyle name="_경남지역본부_20041220_상반기_2005년도급내역서_강원지역본부(2006년-051228)_1. 기계환경분야(0709)_공사_응집용교반기_원일기계_조달청_설치원가_해외농업개발 농산물 물류 조사_한국농어촌공사" xfId="1806"/>
    <cellStyle name="_경남지역본부_20041220_상반기_2005년도급내역서_강원지역본부(2006년-051228)_1. 기계환경분야(0709)_공사_응집용교반기_원일기계_조달청_우체국예금특별회계 회계제도 개선방안 연구용역" xfId="1807"/>
    <cellStyle name="_경남지역본부_20041220_상반기_2005년도급내역서_강원지역본부(2006년-051228)_1. 기계환경분야(0709)_공사_응집용교반기_원일기계_조달청_해외농업개발 농산물 물류 조사_한국농어촌공사" xfId="1808"/>
    <cellStyle name="_경남지역본부_20041220_상반기_2005년도급내역서_강원지역본부(2006년-051228)_1. 기계환경분야(0709)_우체국예금특별회계 회계제도 개선방안 연구용역" xfId="1809"/>
    <cellStyle name="_경남지역본부_20041220_상반기_2005년도급내역서_강원지역본부(2006년-051228)_1. 기계환경분야(0709)_해외농업개발 농산물 물류 조사_한국농어촌공사" xfId="1810"/>
    <cellStyle name="_경남지역본부_20041220_상반기_2005년도급내역서_강원지역본부(2006년-051228)_공사_응집용교반기_원일기계_조달청" xfId="1811"/>
    <cellStyle name="_경남지역본부_20041220_상반기_2005년도급내역서_강원지역본부(2006년-051228)_공사_응집용교반기_원일기계_조달청_설치원가" xfId="1812"/>
    <cellStyle name="_경남지역본부_20041220_상반기_2005년도급내역서_강원지역본부(2006년-051228)_공사_응집용교반기_원일기계_조달청_설치원가_우체국예금특별회계 회계제도 개선방안 연구용역" xfId="1813"/>
    <cellStyle name="_경남지역본부_20041220_상반기_2005년도급내역서_강원지역본부(2006년-051228)_공사_응집용교반기_원일기계_조달청_설치원가_해외농업개발 농산물 물류 조사_한국농어촌공사" xfId="1814"/>
    <cellStyle name="_경남지역본부_20041220_상반기_2005년도급내역서_강원지역본부(2006년-051228)_공사_응집용교반기_원일기계_조달청_우체국예금특별회계 회계제도 개선방안 연구용역" xfId="1815"/>
    <cellStyle name="_경남지역본부_20041220_상반기_2005년도급내역서_강원지역본부(2006년-051228)_공사_응집용교반기_원일기계_조달청_해외농업개발 농산물 물류 조사_한국농어촌공사" xfId="1816"/>
    <cellStyle name="_경남지역본부_20041220_상반기_2005년도급내역서_강원지역본부(2006년-051228)_우체국예금특별회계 회계제도 개선방안 연구용역" xfId="1817"/>
    <cellStyle name="_경남지역본부_20041220_상반기_2005년도급내역서_강원지역본부(2006년-051228)_해외농업개발 농산물 물류 조사_한국농어촌공사" xfId="1818"/>
    <cellStyle name="_경남지역본부_20041220_상반기_2005년도급내역서_강원지역본부(2006년-060102)" xfId="310"/>
    <cellStyle name="_경남지역본부_20041220_상반기_2005년도급내역서_강원지역본부(2006년-060102)_1. 기계환경분야(0709)" xfId="1819"/>
    <cellStyle name="_경남지역본부_20041220_상반기_2005년도급내역서_강원지역본부(2006년-060102)_1. 기계환경분야(0709)_1. 기계환경분야(0709)" xfId="1820"/>
    <cellStyle name="_경남지역본부_20041220_상반기_2005년도급내역서_강원지역본부(2006년-060102)_1. 기계환경분야(0709)_1. 기계환경분야(0709)_공사_응집용교반기_원일기계_조달청" xfId="1821"/>
    <cellStyle name="_경남지역본부_20041220_상반기_2005년도급내역서_강원지역본부(2006년-060102)_1. 기계환경분야(0709)_1. 기계환경분야(0709)_공사_응집용교반기_원일기계_조달청_설치원가" xfId="1822"/>
    <cellStyle name="_경남지역본부_20041220_상반기_2005년도급내역서_강원지역본부(2006년-060102)_1. 기계환경분야(0709)_1. 기계환경분야(0709)_공사_응집용교반기_원일기계_조달청_설치원가_우체국예금특별회계 회계제도 개선방안 연구용역" xfId="1823"/>
    <cellStyle name="_경남지역본부_20041220_상반기_2005년도급내역서_강원지역본부(2006년-060102)_1. 기계환경분야(0709)_1. 기계환경분야(0709)_공사_응집용교반기_원일기계_조달청_설치원가_해외농업개발 농산물 물류 조사_한국농어촌공사" xfId="1824"/>
    <cellStyle name="_경남지역본부_20041220_상반기_2005년도급내역서_강원지역본부(2006년-060102)_1. 기계환경분야(0709)_1. 기계환경분야(0709)_공사_응집용교반기_원일기계_조달청_우체국예금특별회계 회계제도 개선방안 연구용역" xfId="1825"/>
    <cellStyle name="_경남지역본부_20041220_상반기_2005년도급내역서_강원지역본부(2006년-060102)_1. 기계환경분야(0709)_1. 기계환경분야(0709)_공사_응집용교반기_원일기계_조달청_해외농업개발 농산물 물류 조사_한국농어촌공사" xfId="1826"/>
    <cellStyle name="_경남지역본부_20041220_상반기_2005년도급내역서_강원지역본부(2006년-060102)_1. 기계환경분야(0709)_1. 기계환경분야(0709)_우체국예금특별회계 회계제도 개선방안 연구용역" xfId="1827"/>
    <cellStyle name="_경남지역본부_20041220_상반기_2005년도급내역서_강원지역본부(2006년-060102)_1. 기계환경분야(0709)_1. 기계환경분야(0709)_해외농업개발 농산물 물류 조사_한국농어촌공사" xfId="1828"/>
    <cellStyle name="_경남지역본부_20041220_상반기_2005년도급내역서_강원지역본부(2006년-060102)_1. 기계환경분야(0709)_1. 기계환경분야(제조)" xfId="1829"/>
    <cellStyle name="_경남지역본부_20041220_상반기_2005년도급내역서_강원지역본부(2006년-060102)_1. 기계환경분야(0709)_1. 기계환경분야(제조)_공사_응집용교반기_원일기계_조달청" xfId="1830"/>
    <cellStyle name="_경남지역본부_20041220_상반기_2005년도급내역서_강원지역본부(2006년-060102)_1. 기계환경분야(0709)_1. 기계환경분야(제조)_공사_응집용교반기_원일기계_조달청_설치원가" xfId="1831"/>
    <cellStyle name="_경남지역본부_20041220_상반기_2005년도급내역서_강원지역본부(2006년-060102)_1. 기계환경분야(0709)_1. 기계환경분야(제조)_공사_응집용교반기_원일기계_조달청_설치원가_우체국예금특별회계 회계제도 개선방안 연구용역" xfId="1832"/>
    <cellStyle name="_경남지역본부_20041220_상반기_2005년도급내역서_강원지역본부(2006년-060102)_1. 기계환경분야(0709)_1. 기계환경분야(제조)_공사_응집용교반기_원일기계_조달청_설치원가_해외농업개발 농산물 물류 조사_한국농어촌공사" xfId="1833"/>
    <cellStyle name="_경남지역본부_20041220_상반기_2005년도급내역서_강원지역본부(2006년-060102)_1. 기계환경분야(0709)_1. 기계환경분야(제조)_공사_응집용교반기_원일기계_조달청_우체국예금특별회계 회계제도 개선방안 연구용역" xfId="1834"/>
    <cellStyle name="_경남지역본부_20041220_상반기_2005년도급내역서_강원지역본부(2006년-060102)_1. 기계환경분야(0709)_1. 기계환경분야(제조)_공사_응집용교반기_원일기계_조달청_해외농업개발 농산물 물류 조사_한국농어촌공사" xfId="1835"/>
    <cellStyle name="_경남지역본부_20041220_상반기_2005년도급내역서_강원지역본부(2006년-060102)_1. 기계환경분야(0709)_1. 기계환경분야(제조)_우체국예금특별회계 회계제도 개선방안 연구용역" xfId="1836"/>
    <cellStyle name="_경남지역본부_20041220_상반기_2005년도급내역서_강원지역본부(2006년-060102)_1. 기계환경분야(0709)_1. 기계환경분야(제조)_해외농업개발 농산물 물류 조사_한국농어촌공사" xfId="1837"/>
    <cellStyle name="_경남지역본부_20041220_상반기_2005년도급내역서_강원지역본부(2006년-060102)_1. 기계환경분야(0709)_공사_응집용교반기_원일기계_조달청" xfId="1838"/>
    <cellStyle name="_경남지역본부_20041220_상반기_2005년도급내역서_강원지역본부(2006년-060102)_1. 기계환경분야(0709)_공사_응집용교반기_원일기계_조달청_설치원가" xfId="1839"/>
    <cellStyle name="_경남지역본부_20041220_상반기_2005년도급내역서_강원지역본부(2006년-060102)_1. 기계환경분야(0709)_공사_응집용교반기_원일기계_조달청_설치원가_우체국예금특별회계 회계제도 개선방안 연구용역" xfId="1840"/>
    <cellStyle name="_경남지역본부_20041220_상반기_2005년도급내역서_강원지역본부(2006년-060102)_1. 기계환경분야(0709)_공사_응집용교반기_원일기계_조달청_설치원가_해외농업개발 농산물 물류 조사_한국농어촌공사" xfId="1841"/>
    <cellStyle name="_경남지역본부_20041220_상반기_2005년도급내역서_강원지역본부(2006년-060102)_1. 기계환경분야(0709)_공사_응집용교반기_원일기계_조달청_우체국예금특별회계 회계제도 개선방안 연구용역" xfId="1842"/>
    <cellStyle name="_경남지역본부_20041220_상반기_2005년도급내역서_강원지역본부(2006년-060102)_1. 기계환경분야(0709)_공사_응집용교반기_원일기계_조달청_해외농업개발 농산물 물류 조사_한국농어촌공사" xfId="1843"/>
    <cellStyle name="_경남지역본부_20041220_상반기_2005년도급내역서_강원지역본부(2006년-060102)_1. 기계환경분야(0709)_우체국예금특별회계 회계제도 개선방안 연구용역" xfId="1844"/>
    <cellStyle name="_경남지역본부_20041220_상반기_2005년도급내역서_강원지역본부(2006년-060102)_1. 기계환경분야(0709)_해외농업개발 농산물 물류 조사_한국농어촌공사" xfId="1845"/>
    <cellStyle name="_경남지역본부_20041220_상반기_2005년도급내역서_강원지역본부(2006년-060102)_공사_응집용교반기_원일기계_조달청" xfId="1846"/>
    <cellStyle name="_경남지역본부_20041220_상반기_2005년도급내역서_강원지역본부(2006년-060102)_공사_응집용교반기_원일기계_조달청_설치원가" xfId="1847"/>
    <cellStyle name="_경남지역본부_20041220_상반기_2005년도급내역서_강원지역본부(2006년-060102)_공사_응집용교반기_원일기계_조달청_설치원가_우체국예금특별회계 회계제도 개선방안 연구용역" xfId="1848"/>
    <cellStyle name="_경남지역본부_20041220_상반기_2005년도급내역서_강원지역본부(2006년-060102)_공사_응집용교반기_원일기계_조달청_설치원가_해외농업개발 농산물 물류 조사_한국농어촌공사" xfId="1849"/>
    <cellStyle name="_경남지역본부_20041220_상반기_2005년도급내역서_강원지역본부(2006년-060102)_공사_응집용교반기_원일기계_조달청_우체국예금특별회계 회계제도 개선방안 연구용역" xfId="1850"/>
    <cellStyle name="_경남지역본부_20041220_상반기_2005년도급내역서_강원지역본부(2006년-060102)_공사_응집용교반기_원일기계_조달청_해외농업개발 농산물 물류 조사_한국농어촌공사" xfId="1851"/>
    <cellStyle name="_경남지역본부_20041220_상반기_2005년도급내역서_강원지역본부(2006년-060102)_우체국예금특별회계 회계제도 개선방안 연구용역" xfId="1852"/>
    <cellStyle name="_경남지역본부_20041220_상반기_2005년도급내역서_강원지역본부(2006년-060102)_해외농업개발 농산물 물류 조사_한국농어촌공사" xfId="1853"/>
    <cellStyle name="_경남지역본부_20041220_상반기_2005년도급내역서_경남본부_2006년도_유지관리대상수량" xfId="311"/>
    <cellStyle name="_경남지역본부_20041220_상반기_2005년도급내역서_경남본부_2006년도_유지관리대상수량_경남지역본부(2006년)" xfId="312"/>
    <cellStyle name="_경남지역본부_20041220_상반기_2005년도급내역서_경남본부_2006년도_유지관리대상수량_경남지역본부(2006년도)" xfId="313"/>
    <cellStyle name="_경남지역본부_20041220_상반기_2005년도급내역서_공사_응집용교반기_원일기계_조달청" xfId="1854"/>
    <cellStyle name="_경남지역본부_20041220_상반기_2005년도급내역서_공사_응집용교반기_원일기계_조달청_설치원가" xfId="1855"/>
    <cellStyle name="_경남지역본부_20041220_상반기_2005년도급내역서_공사_응집용교반기_원일기계_조달청_설치원가_우체국예금특별회계 회계제도 개선방안 연구용역" xfId="1856"/>
    <cellStyle name="_경남지역본부_20041220_상반기_2005년도급내역서_공사_응집용교반기_원일기계_조달청_설치원가_해외농업개발 농산물 물류 조사_한국농어촌공사" xfId="1857"/>
    <cellStyle name="_경남지역본부_20041220_상반기_2005년도급내역서_공사_응집용교반기_원일기계_조달청_우체국예금특별회계 회계제도 개선방안 연구용역" xfId="1858"/>
    <cellStyle name="_경남지역본부_20041220_상반기_2005년도급내역서_공사_응집용교반기_원일기계_조달청_해외농업개발 농산물 물류 조사_한국농어촌공사" xfId="1859"/>
    <cellStyle name="_경남지역본부_20041220_상반기_2005년도급내역서_시흥청소년수련관07-03" xfId="1860"/>
    <cellStyle name="_경남지역본부_20041220_상반기_2005년도급내역서_여수시범거리간판07-03" xfId="1861"/>
    <cellStyle name="_경남지역본부_20041220_상반기_2005년도급내역서_우체국예금특별회계 회계제도 개선방안 연구용역" xfId="1862"/>
    <cellStyle name="_경남지역본부_20041220_상반기_2005년도급내역서_중부지역본부(2006년)_기준" xfId="314"/>
    <cellStyle name="_경남지역본부_20041220_상반기_2005년도급내역서_중부지역본부(2006년)_기준_경남지역본부(2006년)" xfId="315"/>
    <cellStyle name="_경남지역본부_20041220_상반기_2005년도급내역서_중부지역본부(2006년)_기준_경남지역본부(2006년도)" xfId="316"/>
    <cellStyle name="_경남지역본부_20041220_상반기_2005년도급내역서_중부지역본부(2006년)_기준_경북지역본부(2006년)" xfId="317"/>
    <cellStyle name="_경남지역본부_20041220_상반기_2005년도급내역서_중부지역본부(2006년)_기준_경북지역본부(2006년도)" xfId="318"/>
    <cellStyle name="_경남지역본부_20041220_상반기_2005년도급내역서_중부지역본부(2006년-051220)" xfId="319"/>
    <cellStyle name="_경남지역본부_20041220_상반기_2005년도급내역서_중부지역본부(2006년-051220)_1. 기계환경분야(0709)" xfId="1863"/>
    <cellStyle name="_경남지역본부_20041220_상반기_2005년도급내역서_중부지역본부(2006년-051220)_1. 기계환경분야(0709)_1. 기계환경분야(0709)" xfId="1864"/>
    <cellStyle name="_경남지역본부_20041220_상반기_2005년도급내역서_중부지역본부(2006년-051220)_1. 기계환경분야(0709)_1. 기계환경분야(0709)_공사_응집용교반기_원일기계_조달청" xfId="1865"/>
    <cellStyle name="_경남지역본부_20041220_상반기_2005년도급내역서_중부지역본부(2006년-051220)_1. 기계환경분야(0709)_1. 기계환경분야(0709)_공사_응집용교반기_원일기계_조달청_설치원가" xfId="1866"/>
    <cellStyle name="_경남지역본부_20041220_상반기_2005년도급내역서_중부지역본부(2006년-051220)_1. 기계환경분야(0709)_1. 기계환경분야(0709)_공사_응집용교반기_원일기계_조달청_설치원가_우체국예금특별회계 회계제도 개선방안 연구용역" xfId="1867"/>
    <cellStyle name="_경남지역본부_20041220_상반기_2005년도급내역서_중부지역본부(2006년-051220)_1. 기계환경분야(0709)_1. 기계환경분야(0709)_공사_응집용교반기_원일기계_조달청_설치원가_해외농업개발 농산물 물류 조사_한국농어촌공사" xfId="1868"/>
    <cellStyle name="_경남지역본부_20041220_상반기_2005년도급내역서_중부지역본부(2006년-051220)_1. 기계환경분야(0709)_1. 기계환경분야(0709)_공사_응집용교반기_원일기계_조달청_우체국예금특별회계 회계제도 개선방안 연구용역" xfId="1869"/>
    <cellStyle name="_경남지역본부_20041220_상반기_2005년도급내역서_중부지역본부(2006년-051220)_1. 기계환경분야(0709)_1. 기계환경분야(0709)_공사_응집용교반기_원일기계_조달청_해외농업개발 농산물 물류 조사_한국농어촌공사" xfId="1870"/>
    <cellStyle name="_경남지역본부_20041220_상반기_2005년도급내역서_중부지역본부(2006년-051220)_1. 기계환경분야(0709)_1. 기계환경분야(0709)_우체국예금특별회계 회계제도 개선방안 연구용역" xfId="1871"/>
    <cellStyle name="_경남지역본부_20041220_상반기_2005년도급내역서_중부지역본부(2006년-051220)_1. 기계환경분야(0709)_1. 기계환경분야(0709)_해외농업개발 농산물 물류 조사_한국농어촌공사" xfId="1872"/>
    <cellStyle name="_경남지역본부_20041220_상반기_2005년도급내역서_중부지역본부(2006년-051220)_1. 기계환경분야(0709)_1. 기계환경분야(제조)" xfId="1873"/>
    <cellStyle name="_경남지역본부_20041220_상반기_2005년도급내역서_중부지역본부(2006년-051220)_1. 기계환경분야(0709)_1. 기계환경분야(제조)_공사_응집용교반기_원일기계_조달청" xfId="1874"/>
    <cellStyle name="_경남지역본부_20041220_상반기_2005년도급내역서_중부지역본부(2006년-051220)_1. 기계환경분야(0709)_1. 기계환경분야(제조)_공사_응집용교반기_원일기계_조달청_설치원가" xfId="1875"/>
    <cellStyle name="_경남지역본부_20041220_상반기_2005년도급내역서_중부지역본부(2006년-051220)_1. 기계환경분야(0709)_1. 기계환경분야(제조)_공사_응집용교반기_원일기계_조달청_설치원가_우체국예금특별회계 회계제도 개선방안 연구용역" xfId="1876"/>
    <cellStyle name="_경남지역본부_20041220_상반기_2005년도급내역서_중부지역본부(2006년-051220)_1. 기계환경분야(0709)_1. 기계환경분야(제조)_공사_응집용교반기_원일기계_조달청_설치원가_해외농업개발 농산물 물류 조사_한국농어촌공사" xfId="1877"/>
    <cellStyle name="_경남지역본부_20041220_상반기_2005년도급내역서_중부지역본부(2006년-051220)_1. 기계환경분야(0709)_1. 기계환경분야(제조)_공사_응집용교반기_원일기계_조달청_우체국예금특별회계 회계제도 개선방안 연구용역" xfId="1878"/>
    <cellStyle name="_경남지역본부_20041220_상반기_2005년도급내역서_중부지역본부(2006년-051220)_1. 기계환경분야(0709)_1. 기계환경분야(제조)_공사_응집용교반기_원일기계_조달청_해외농업개발 농산물 물류 조사_한국농어촌공사" xfId="1879"/>
    <cellStyle name="_경남지역본부_20041220_상반기_2005년도급내역서_중부지역본부(2006년-051220)_1. 기계환경분야(0709)_1. 기계환경분야(제조)_우체국예금특별회계 회계제도 개선방안 연구용역" xfId="1880"/>
    <cellStyle name="_경남지역본부_20041220_상반기_2005년도급내역서_중부지역본부(2006년-051220)_1. 기계환경분야(0709)_1. 기계환경분야(제조)_해외농업개발 농산물 물류 조사_한국농어촌공사" xfId="1881"/>
    <cellStyle name="_경남지역본부_20041220_상반기_2005년도급내역서_중부지역본부(2006년-051220)_1. 기계환경분야(0709)_공사_응집용교반기_원일기계_조달청" xfId="1882"/>
    <cellStyle name="_경남지역본부_20041220_상반기_2005년도급내역서_중부지역본부(2006년-051220)_1. 기계환경분야(0709)_공사_응집용교반기_원일기계_조달청_설치원가" xfId="1883"/>
    <cellStyle name="_경남지역본부_20041220_상반기_2005년도급내역서_중부지역본부(2006년-051220)_1. 기계환경분야(0709)_공사_응집용교반기_원일기계_조달청_설치원가_우체국예금특별회계 회계제도 개선방안 연구용역" xfId="1884"/>
    <cellStyle name="_경남지역본부_20041220_상반기_2005년도급내역서_중부지역본부(2006년-051220)_1. 기계환경분야(0709)_공사_응집용교반기_원일기계_조달청_설치원가_해외농업개발 농산물 물류 조사_한국농어촌공사" xfId="1885"/>
    <cellStyle name="_경남지역본부_20041220_상반기_2005년도급내역서_중부지역본부(2006년-051220)_1. 기계환경분야(0709)_공사_응집용교반기_원일기계_조달청_우체국예금특별회계 회계제도 개선방안 연구용역" xfId="1886"/>
    <cellStyle name="_경남지역본부_20041220_상반기_2005년도급내역서_중부지역본부(2006년-051220)_1. 기계환경분야(0709)_공사_응집용교반기_원일기계_조달청_해외농업개발 농산물 물류 조사_한국농어촌공사" xfId="1887"/>
    <cellStyle name="_경남지역본부_20041220_상반기_2005년도급내역서_중부지역본부(2006년-051220)_1. 기계환경분야(0709)_우체국예금특별회계 회계제도 개선방안 연구용역" xfId="1888"/>
    <cellStyle name="_경남지역본부_20041220_상반기_2005년도급내역서_중부지역본부(2006년-051220)_1. 기계환경분야(0709)_해외농업개발 농산물 물류 조사_한국농어촌공사" xfId="1889"/>
    <cellStyle name="_경남지역본부_20041220_상반기_2005년도급내역서_중부지역본부(2006년-051220)_공사_응집용교반기_원일기계_조달청" xfId="1890"/>
    <cellStyle name="_경남지역본부_20041220_상반기_2005년도급내역서_중부지역본부(2006년-051220)_공사_응집용교반기_원일기계_조달청_설치원가" xfId="1891"/>
    <cellStyle name="_경남지역본부_20041220_상반기_2005년도급내역서_중부지역본부(2006년-051220)_공사_응집용교반기_원일기계_조달청_설치원가_우체국예금특별회계 회계제도 개선방안 연구용역" xfId="1892"/>
    <cellStyle name="_경남지역본부_20041220_상반기_2005년도급내역서_중부지역본부(2006년-051220)_공사_응집용교반기_원일기계_조달청_설치원가_해외농업개발 농산물 물류 조사_한국농어촌공사" xfId="1893"/>
    <cellStyle name="_경남지역본부_20041220_상반기_2005년도급내역서_중부지역본부(2006년-051220)_공사_응집용교반기_원일기계_조달청_우체국예금특별회계 회계제도 개선방안 연구용역" xfId="1894"/>
    <cellStyle name="_경남지역본부_20041220_상반기_2005년도급내역서_중부지역본부(2006년-051220)_공사_응집용교반기_원일기계_조달청_해외농업개발 농산물 물류 조사_한국농어촌공사" xfId="1895"/>
    <cellStyle name="_경남지역본부_20041220_상반기_2005년도급내역서_중부지역본부(2006년-051220)_우체국예금특별회계 회계제도 개선방안 연구용역" xfId="1896"/>
    <cellStyle name="_경남지역본부_20041220_상반기_2005년도급내역서_중부지역본부(2006년-051220)_해외농업개발 농산물 물류 조사_한국농어촌공사" xfId="1897"/>
    <cellStyle name="_경남지역본부_20041220_상반기_2005년도급내역서_중부지역본부(2006년-051228)" xfId="320"/>
    <cellStyle name="_경남지역본부_20041220_상반기_2005년도급내역서_중부지역본부(2006년-051228)_1. 기계환경분야(0709)" xfId="1898"/>
    <cellStyle name="_경남지역본부_20041220_상반기_2005년도급내역서_중부지역본부(2006년-051228)_1. 기계환경분야(0709)_1. 기계환경분야(0709)" xfId="1899"/>
    <cellStyle name="_경남지역본부_20041220_상반기_2005년도급내역서_중부지역본부(2006년-051228)_1. 기계환경분야(0709)_1. 기계환경분야(0709)_공사_응집용교반기_원일기계_조달청" xfId="1900"/>
    <cellStyle name="_경남지역본부_20041220_상반기_2005년도급내역서_중부지역본부(2006년-051228)_1. 기계환경분야(0709)_1. 기계환경분야(0709)_공사_응집용교반기_원일기계_조달청_설치원가" xfId="1901"/>
    <cellStyle name="_경남지역본부_20041220_상반기_2005년도급내역서_중부지역본부(2006년-051228)_1. 기계환경분야(0709)_1. 기계환경분야(0709)_공사_응집용교반기_원일기계_조달청_설치원가_우체국예금특별회계 회계제도 개선방안 연구용역" xfId="1902"/>
    <cellStyle name="_경남지역본부_20041220_상반기_2005년도급내역서_중부지역본부(2006년-051228)_1. 기계환경분야(0709)_1. 기계환경분야(0709)_공사_응집용교반기_원일기계_조달청_설치원가_해외농업개발 농산물 물류 조사_한국농어촌공사" xfId="1903"/>
    <cellStyle name="_경남지역본부_20041220_상반기_2005년도급내역서_중부지역본부(2006년-051228)_1. 기계환경분야(0709)_1. 기계환경분야(0709)_공사_응집용교반기_원일기계_조달청_우체국예금특별회계 회계제도 개선방안 연구용역" xfId="1904"/>
    <cellStyle name="_경남지역본부_20041220_상반기_2005년도급내역서_중부지역본부(2006년-051228)_1. 기계환경분야(0709)_1. 기계환경분야(0709)_공사_응집용교반기_원일기계_조달청_해외농업개발 농산물 물류 조사_한국농어촌공사" xfId="1905"/>
    <cellStyle name="_경남지역본부_20041220_상반기_2005년도급내역서_중부지역본부(2006년-051228)_1. 기계환경분야(0709)_1. 기계환경분야(0709)_우체국예금특별회계 회계제도 개선방안 연구용역" xfId="1906"/>
    <cellStyle name="_경남지역본부_20041220_상반기_2005년도급내역서_중부지역본부(2006년-051228)_1. 기계환경분야(0709)_1. 기계환경분야(0709)_해외농업개발 농산물 물류 조사_한국농어촌공사" xfId="1907"/>
    <cellStyle name="_경남지역본부_20041220_상반기_2005년도급내역서_중부지역본부(2006년-051228)_1. 기계환경분야(0709)_1. 기계환경분야(제조)" xfId="1908"/>
    <cellStyle name="_경남지역본부_20041220_상반기_2005년도급내역서_중부지역본부(2006년-051228)_1. 기계환경분야(0709)_1. 기계환경분야(제조)_공사_응집용교반기_원일기계_조달청" xfId="1909"/>
    <cellStyle name="_경남지역본부_20041220_상반기_2005년도급내역서_중부지역본부(2006년-051228)_1. 기계환경분야(0709)_1. 기계환경분야(제조)_공사_응집용교반기_원일기계_조달청_설치원가" xfId="1910"/>
    <cellStyle name="_경남지역본부_20041220_상반기_2005년도급내역서_중부지역본부(2006년-051228)_1. 기계환경분야(0709)_1. 기계환경분야(제조)_공사_응집용교반기_원일기계_조달청_설치원가_우체국예금특별회계 회계제도 개선방안 연구용역" xfId="1911"/>
    <cellStyle name="_경남지역본부_20041220_상반기_2005년도급내역서_중부지역본부(2006년-051228)_1. 기계환경분야(0709)_1. 기계환경분야(제조)_공사_응집용교반기_원일기계_조달청_설치원가_해외농업개발 농산물 물류 조사_한국농어촌공사" xfId="1912"/>
    <cellStyle name="_경남지역본부_20041220_상반기_2005년도급내역서_중부지역본부(2006년-051228)_1. 기계환경분야(0709)_1. 기계환경분야(제조)_공사_응집용교반기_원일기계_조달청_우체국예금특별회계 회계제도 개선방안 연구용역" xfId="1913"/>
    <cellStyle name="_경남지역본부_20041220_상반기_2005년도급내역서_중부지역본부(2006년-051228)_1. 기계환경분야(0709)_1. 기계환경분야(제조)_공사_응집용교반기_원일기계_조달청_해외농업개발 농산물 물류 조사_한국농어촌공사" xfId="1914"/>
    <cellStyle name="_경남지역본부_20041220_상반기_2005년도급내역서_중부지역본부(2006년-051228)_1. 기계환경분야(0709)_1. 기계환경분야(제조)_우체국예금특별회계 회계제도 개선방안 연구용역" xfId="1915"/>
    <cellStyle name="_경남지역본부_20041220_상반기_2005년도급내역서_중부지역본부(2006년-051228)_1. 기계환경분야(0709)_1. 기계환경분야(제조)_해외농업개발 농산물 물류 조사_한국농어촌공사" xfId="1916"/>
    <cellStyle name="_경남지역본부_20041220_상반기_2005년도급내역서_중부지역본부(2006년-051228)_1. 기계환경분야(0709)_공사_응집용교반기_원일기계_조달청" xfId="1917"/>
    <cellStyle name="_경남지역본부_20041220_상반기_2005년도급내역서_중부지역본부(2006년-051228)_1. 기계환경분야(0709)_공사_응집용교반기_원일기계_조달청_설치원가" xfId="1918"/>
    <cellStyle name="_경남지역본부_20041220_상반기_2005년도급내역서_중부지역본부(2006년-051228)_1. 기계환경분야(0709)_공사_응집용교반기_원일기계_조달청_설치원가_우체국예금특별회계 회계제도 개선방안 연구용역" xfId="1919"/>
    <cellStyle name="_경남지역본부_20041220_상반기_2005년도급내역서_중부지역본부(2006년-051228)_1. 기계환경분야(0709)_공사_응집용교반기_원일기계_조달청_설치원가_해외농업개발 농산물 물류 조사_한국농어촌공사" xfId="1920"/>
    <cellStyle name="_경남지역본부_20041220_상반기_2005년도급내역서_중부지역본부(2006년-051228)_1. 기계환경분야(0709)_공사_응집용교반기_원일기계_조달청_우체국예금특별회계 회계제도 개선방안 연구용역" xfId="1921"/>
    <cellStyle name="_경남지역본부_20041220_상반기_2005년도급내역서_중부지역본부(2006년-051228)_1. 기계환경분야(0709)_공사_응집용교반기_원일기계_조달청_해외농업개발 농산물 물류 조사_한국농어촌공사" xfId="1922"/>
    <cellStyle name="_경남지역본부_20041220_상반기_2005년도급내역서_중부지역본부(2006년-051228)_1. 기계환경분야(0709)_우체국예금특별회계 회계제도 개선방안 연구용역" xfId="1923"/>
    <cellStyle name="_경남지역본부_20041220_상반기_2005년도급내역서_중부지역본부(2006년-051228)_1. 기계환경분야(0709)_해외농업개발 농산물 물류 조사_한국농어촌공사" xfId="1924"/>
    <cellStyle name="_경남지역본부_20041220_상반기_2005년도급내역서_중부지역본부(2006년-051228)_공사_응집용교반기_원일기계_조달청" xfId="1925"/>
    <cellStyle name="_경남지역본부_20041220_상반기_2005년도급내역서_중부지역본부(2006년-051228)_공사_응집용교반기_원일기계_조달청_설치원가" xfId="1926"/>
    <cellStyle name="_경남지역본부_20041220_상반기_2005년도급내역서_중부지역본부(2006년-051228)_공사_응집용교반기_원일기계_조달청_설치원가_우체국예금특별회계 회계제도 개선방안 연구용역" xfId="1927"/>
    <cellStyle name="_경남지역본부_20041220_상반기_2005년도급내역서_중부지역본부(2006년-051228)_공사_응집용교반기_원일기계_조달청_설치원가_해외농업개발 농산물 물류 조사_한국농어촌공사" xfId="1928"/>
    <cellStyle name="_경남지역본부_20041220_상반기_2005년도급내역서_중부지역본부(2006년-051228)_공사_응집용교반기_원일기계_조달청_우체국예금특별회계 회계제도 개선방안 연구용역" xfId="1929"/>
    <cellStyle name="_경남지역본부_20041220_상반기_2005년도급내역서_중부지역본부(2006년-051228)_공사_응집용교반기_원일기계_조달청_해외농업개발 농산물 물류 조사_한국농어촌공사" xfId="1930"/>
    <cellStyle name="_경남지역본부_20041220_상반기_2005년도급내역서_중부지역본부(2006년-051228)_우체국예금특별회계 회계제도 개선방안 연구용역" xfId="1931"/>
    <cellStyle name="_경남지역본부_20041220_상반기_2005년도급내역서_중부지역본부(2006년-051228)_해외농업개발 농산물 물류 조사_한국농어촌공사" xfId="1932"/>
    <cellStyle name="_경남지역본부_20041220_상반기_2005년도급내역서_중부지역본부(2006년-060102)" xfId="321"/>
    <cellStyle name="_경남지역본부_20041220_상반기_2005년도급내역서_중부지역본부(2006년-060102)_1. 기계환경분야(0709)" xfId="1933"/>
    <cellStyle name="_경남지역본부_20041220_상반기_2005년도급내역서_중부지역본부(2006년-060102)_1. 기계환경분야(0709)_1. 기계환경분야(0709)" xfId="1934"/>
    <cellStyle name="_경남지역본부_20041220_상반기_2005년도급내역서_중부지역본부(2006년-060102)_1. 기계환경분야(0709)_1. 기계환경분야(0709)_공사_응집용교반기_원일기계_조달청" xfId="1935"/>
    <cellStyle name="_경남지역본부_20041220_상반기_2005년도급내역서_중부지역본부(2006년-060102)_1. 기계환경분야(0709)_1. 기계환경분야(0709)_공사_응집용교반기_원일기계_조달청_설치원가" xfId="1936"/>
    <cellStyle name="_경남지역본부_20041220_상반기_2005년도급내역서_중부지역본부(2006년-060102)_1. 기계환경분야(0709)_1. 기계환경분야(0709)_공사_응집용교반기_원일기계_조달청_설치원가_우체국예금특별회계 회계제도 개선방안 연구용역" xfId="1937"/>
    <cellStyle name="_경남지역본부_20041220_상반기_2005년도급내역서_중부지역본부(2006년-060102)_1. 기계환경분야(0709)_1. 기계환경분야(0709)_공사_응집용교반기_원일기계_조달청_설치원가_해외농업개발 농산물 물류 조사_한국농어촌공사" xfId="1938"/>
    <cellStyle name="_경남지역본부_20041220_상반기_2005년도급내역서_중부지역본부(2006년-060102)_1. 기계환경분야(0709)_1. 기계환경분야(0709)_공사_응집용교반기_원일기계_조달청_우체국예금특별회계 회계제도 개선방안 연구용역" xfId="1939"/>
    <cellStyle name="_경남지역본부_20041220_상반기_2005년도급내역서_중부지역본부(2006년-060102)_1. 기계환경분야(0709)_1. 기계환경분야(0709)_공사_응집용교반기_원일기계_조달청_해외농업개발 농산물 물류 조사_한국농어촌공사" xfId="1940"/>
    <cellStyle name="_경남지역본부_20041220_상반기_2005년도급내역서_중부지역본부(2006년-060102)_1. 기계환경분야(0709)_1. 기계환경분야(0709)_우체국예금특별회계 회계제도 개선방안 연구용역" xfId="1941"/>
    <cellStyle name="_경남지역본부_20041220_상반기_2005년도급내역서_중부지역본부(2006년-060102)_1. 기계환경분야(0709)_1. 기계환경분야(0709)_해외농업개발 농산물 물류 조사_한국농어촌공사" xfId="1942"/>
    <cellStyle name="_경남지역본부_20041220_상반기_2005년도급내역서_중부지역본부(2006년-060102)_1. 기계환경분야(0709)_1. 기계환경분야(제조)" xfId="1943"/>
    <cellStyle name="_경남지역본부_20041220_상반기_2005년도급내역서_중부지역본부(2006년-060102)_1. 기계환경분야(0709)_1. 기계환경분야(제조)_공사_응집용교반기_원일기계_조달청" xfId="1944"/>
    <cellStyle name="_경남지역본부_20041220_상반기_2005년도급내역서_중부지역본부(2006년-060102)_1. 기계환경분야(0709)_1. 기계환경분야(제조)_공사_응집용교반기_원일기계_조달청_설치원가" xfId="1945"/>
    <cellStyle name="_경남지역본부_20041220_상반기_2005년도급내역서_중부지역본부(2006년-060102)_1. 기계환경분야(0709)_1. 기계환경분야(제조)_공사_응집용교반기_원일기계_조달청_설치원가_우체국예금특별회계 회계제도 개선방안 연구용역" xfId="1946"/>
    <cellStyle name="_경남지역본부_20041220_상반기_2005년도급내역서_중부지역본부(2006년-060102)_1. 기계환경분야(0709)_1. 기계환경분야(제조)_공사_응집용교반기_원일기계_조달청_설치원가_해외농업개발 농산물 물류 조사_한국농어촌공사" xfId="1947"/>
    <cellStyle name="_경남지역본부_20041220_상반기_2005년도급내역서_중부지역본부(2006년-060102)_1. 기계환경분야(0709)_1. 기계환경분야(제조)_공사_응집용교반기_원일기계_조달청_우체국예금특별회계 회계제도 개선방안 연구용역" xfId="1948"/>
    <cellStyle name="_경남지역본부_20041220_상반기_2005년도급내역서_중부지역본부(2006년-060102)_1. 기계환경분야(0709)_1. 기계환경분야(제조)_공사_응집용교반기_원일기계_조달청_해외농업개발 농산물 물류 조사_한국농어촌공사" xfId="1949"/>
    <cellStyle name="_경남지역본부_20041220_상반기_2005년도급내역서_중부지역본부(2006년-060102)_1. 기계환경분야(0709)_1. 기계환경분야(제조)_우체국예금특별회계 회계제도 개선방안 연구용역" xfId="1950"/>
    <cellStyle name="_경남지역본부_20041220_상반기_2005년도급내역서_중부지역본부(2006년-060102)_1. 기계환경분야(0709)_1. 기계환경분야(제조)_해외농업개발 농산물 물류 조사_한국농어촌공사" xfId="1951"/>
    <cellStyle name="_경남지역본부_20041220_상반기_2005년도급내역서_중부지역본부(2006년-060102)_1. 기계환경분야(0709)_공사_응집용교반기_원일기계_조달청" xfId="1952"/>
    <cellStyle name="_경남지역본부_20041220_상반기_2005년도급내역서_중부지역본부(2006년-060102)_1. 기계환경분야(0709)_공사_응집용교반기_원일기계_조달청_설치원가" xfId="1953"/>
    <cellStyle name="_경남지역본부_20041220_상반기_2005년도급내역서_중부지역본부(2006년-060102)_1. 기계환경분야(0709)_공사_응집용교반기_원일기계_조달청_설치원가_우체국예금특별회계 회계제도 개선방안 연구용역" xfId="1954"/>
    <cellStyle name="_경남지역본부_20041220_상반기_2005년도급내역서_중부지역본부(2006년-060102)_1. 기계환경분야(0709)_공사_응집용교반기_원일기계_조달청_설치원가_해외농업개발 농산물 물류 조사_한국농어촌공사" xfId="1955"/>
    <cellStyle name="_경남지역본부_20041220_상반기_2005년도급내역서_중부지역본부(2006년-060102)_1. 기계환경분야(0709)_공사_응집용교반기_원일기계_조달청_우체국예금특별회계 회계제도 개선방안 연구용역" xfId="1956"/>
    <cellStyle name="_경남지역본부_20041220_상반기_2005년도급내역서_중부지역본부(2006년-060102)_1. 기계환경분야(0709)_공사_응집용교반기_원일기계_조달청_해외농업개발 농산물 물류 조사_한국농어촌공사" xfId="1957"/>
    <cellStyle name="_경남지역본부_20041220_상반기_2005년도급내역서_중부지역본부(2006년-060102)_1. 기계환경분야(0709)_우체국예금특별회계 회계제도 개선방안 연구용역" xfId="1958"/>
    <cellStyle name="_경남지역본부_20041220_상반기_2005년도급내역서_중부지역본부(2006년-060102)_1. 기계환경분야(0709)_해외농업개발 농산물 물류 조사_한국농어촌공사" xfId="1959"/>
    <cellStyle name="_경남지역본부_20041220_상반기_2005년도급내역서_중부지역본부(2006년-060102)_공사_응집용교반기_원일기계_조달청" xfId="1960"/>
    <cellStyle name="_경남지역본부_20041220_상반기_2005년도급내역서_중부지역본부(2006년-060102)_공사_응집용교반기_원일기계_조달청_설치원가" xfId="1961"/>
    <cellStyle name="_경남지역본부_20041220_상반기_2005년도급내역서_중부지역본부(2006년-060102)_공사_응집용교반기_원일기계_조달청_설치원가_우체국예금특별회계 회계제도 개선방안 연구용역" xfId="1962"/>
    <cellStyle name="_경남지역본부_20041220_상반기_2005년도급내역서_중부지역본부(2006년-060102)_공사_응집용교반기_원일기계_조달청_설치원가_해외농업개발 농산물 물류 조사_한국농어촌공사" xfId="1963"/>
    <cellStyle name="_경남지역본부_20041220_상반기_2005년도급내역서_중부지역본부(2006년-060102)_공사_응집용교반기_원일기계_조달청_우체국예금특별회계 회계제도 개선방안 연구용역" xfId="1964"/>
    <cellStyle name="_경남지역본부_20041220_상반기_2005년도급내역서_중부지역본부(2006년-060102)_공사_응집용교반기_원일기계_조달청_해외농업개발 농산물 물류 조사_한국농어촌공사" xfId="1965"/>
    <cellStyle name="_경남지역본부_20041220_상반기_2005년도급내역서_중부지역본부(2006년-060102)_우체국예금특별회계 회계제도 개선방안 연구용역" xfId="1966"/>
    <cellStyle name="_경남지역본부_20041220_상반기_2005년도급내역서_중부지역본부(2006년-060102)_해외농업개발 농산물 물류 조사_한국농어촌공사" xfId="1967"/>
    <cellStyle name="_경남지역본부_20041220_상반기_2005년도급내역서_해외농업개발 농산물 물류 조사_한국농어촌공사" xfId="1968"/>
    <cellStyle name="_경남지역본부_20041220_상반기_TTMS위탁수량(KHC)" xfId="337"/>
    <cellStyle name="_경남지역본부_20041220_상반기_TTMS위탁수량(KHC)_1. 기계환경분야(0709)" xfId="2224"/>
    <cellStyle name="_경남지역본부_20041220_상반기_TTMS위탁수량(KHC)_1. 기계환경분야(0709)_1. 기계환경분야(0709)" xfId="2225"/>
    <cellStyle name="_경남지역본부_20041220_상반기_TTMS위탁수량(KHC)_1. 기계환경분야(0709)_1. 기계환경분야(0709)_공사_응집용교반기_원일기계_조달청" xfId="2226"/>
    <cellStyle name="_경남지역본부_20041220_상반기_TTMS위탁수량(KHC)_1. 기계환경분야(0709)_1. 기계환경분야(0709)_공사_응집용교반기_원일기계_조달청_설치원가" xfId="2227"/>
    <cellStyle name="_경남지역본부_20041220_상반기_TTMS위탁수량(KHC)_1. 기계환경분야(0709)_1. 기계환경분야(0709)_공사_응집용교반기_원일기계_조달청_설치원가_우체국예금특별회계 회계제도 개선방안 연구용역" xfId="2228"/>
    <cellStyle name="_경남지역본부_20041220_상반기_TTMS위탁수량(KHC)_1. 기계환경분야(0709)_1. 기계환경분야(0709)_공사_응집용교반기_원일기계_조달청_설치원가_해외농업개발 농산물 물류 조사_한국농어촌공사" xfId="2229"/>
    <cellStyle name="_경남지역본부_20041220_상반기_TTMS위탁수량(KHC)_1. 기계환경분야(0709)_1. 기계환경분야(0709)_공사_응집용교반기_원일기계_조달청_우체국예금특별회계 회계제도 개선방안 연구용역" xfId="2230"/>
    <cellStyle name="_경남지역본부_20041220_상반기_TTMS위탁수량(KHC)_1. 기계환경분야(0709)_1. 기계환경분야(0709)_공사_응집용교반기_원일기계_조달청_해외농업개발 농산물 물류 조사_한국농어촌공사" xfId="2231"/>
    <cellStyle name="_경남지역본부_20041220_상반기_TTMS위탁수량(KHC)_1. 기계환경분야(0709)_1. 기계환경분야(0709)_우체국예금특별회계 회계제도 개선방안 연구용역" xfId="2232"/>
    <cellStyle name="_경남지역본부_20041220_상반기_TTMS위탁수량(KHC)_1. 기계환경분야(0709)_1. 기계환경분야(0709)_해외농업개발 농산물 물류 조사_한국농어촌공사" xfId="2233"/>
    <cellStyle name="_경남지역본부_20041220_상반기_TTMS위탁수량(KHC)_1. 기계환경분야(0709)_1. 기계환경분야(제조)" xfId="2234"/>
    <cellStyle name="_경남지역본부_20041220_상반기_TTMS위탁수량(KHC)_1. 기계환경분야(0709)_1. 기계환경분야(제조)_공사_응집용교반기_원일기계_조달청" xfId="2235"/>
    <cellStyle name="_경남지역본부_20041220_상반기_TTMS위탁수량(KHC)_1. 기계환경분야(0709)_1. 기계환경분야(제조)_공사_응집용교반기_원일기계_조달청_설치원가" xfId="2236"/>
    <cellStyle name="_경남지역본부_20041220_상반기_TTMS위탁수량(KHC)_1. 기계환경분야(0709)_1. 기계환경분야(제조)_공사_응집용교반기_원일기계_조달청_설치원가_우체국예금특별회계 회계제도 개선방안 연구용역" xfId="2237"/>
    <cellStyle name="_경남지역본부_20041220_상반기_TTMS위탁수량(KHC)_1. 기계환경분야(0709)_1. 기계환경분야(제조)_공사_응집용교반기_원일기계_조달청_설치원가_해외농업개발 농산물 물류 조사_한국농어촌공사" xfId="2238"/>
    <cellStyle name="_경남지역본부_20041220_상반기_TTMS위탁수량(KHC)_1. 기계환경분야(0709)_1. 기계환경분야(제조)_공사_응집용교반기_원일기계_조달청_우체국예금특별회계 회계제도 개선방안 연구용역" xfId="2239"/>
    <cellStyle name="_경남지역본부_20041220_상반기_TTMS위탁수량(KHC)_1. 기계환경분야(0709)_1. 기계환경분야(제조)_공사_응집용교반기_원일기계_조달청_해외농업개발 농산물 물류 조사_한국농어촌공사" xfId="2240"/>
    <cellStyle name="_경남지역본부_20041220_상반기_TTMS위탁수량(KHC)_1. 기계환경분야(0709)_1. 기계환경분야(제조)_우체국예금특별회계 회계제도 개선방안 연구용역" xfId="2241"/>
    <cellStyle name="_경남지역본부_20041220_상반기_TTMS위탁수량(KHC)_1. 기계환경분야(0709)_1. 기계환경분야(제조)_해외농업개발 농산물 물류 조사_한국농어촌공사" xfId="2242"/>
    <cellStyle name="_경남지역본부_20041220_상반기_TTMS위탁수량(KHC)_1. 기계환경분야(0709)_공사_응집용교반기_원일기계_조달청" xfId="2243"/>
    <cellStyle name="_경남지역본부_20041220_상반기_TTMS위탁수량(KHC)_1. 기계환경분야(0709)_공사_응집용교반기_원일기계_조달청_설치원가" xfId="2244"/>
    <cellStyle name="_경남지역본부_20041220_상반기_TTMS위탁수량(KHC)_1. 기계환경분야(0709)_공사_응집용교반기_원일기계_조달청_설치원가_우체국예금특별회계 회계제도 개선방안 연구용역" xfId="2245"/>
    <cellStyle name="_경남지역본부_20041220_상반기_TTMS위탁수량(KHC)_1. 기계환경분야(0709)_공사_응집용교반기_원일기계_조달청_설치원가_해외농업개발 농산물 물류 조사_한국농어촌공사" xfId="2246"/>
    <cellStyle name="_경남지역본부_20041220_상반기_TTMS위탁수량(KHC)_1. 기계환경분야(0709)_공사_응집용교반기_원일기계_조달청_우체국예금특별회계 회계제도 개선방안 연구용역" xfId="2247"/>
    <cellStyle name="_경남지역본부_20041220_상반기_TTMS위탁수량(KHC)_1. 기계환경분야(0709)_공사_응집용교반기_원일기계_조달청_해외농업개발 농산물 물류 조사_한국농어촌공사" xfId="2248"/>
    <cellStyle name="_경남지역본부_20041220_상반기_TTMS위탁수량(KHC)_1. 기계환경분야(0709)_우체국예금특별회계 회계제도 개선방안 연구용역" xfId="2249"/>
    <cellStyle name="_경남지역본부_20041220_상반기_TTMS위탁수량(KHC)_1. 기계환경분야(0709)_해외농업개발 농산물 물류 조사_한국농어촌공사" xfId="2250"/>
    <cellStyle name="_경남지역본부_20041220_상반기_TTMS위탁수량(KHC)_공사_응집용교반기_원일기계_조달청" xfId="2251"/>
    <cellStyle name="_경남지역본부_20041220_상반기_TTMS위탁수량(KHC)_공사_응집용교반기_원일기계_조달청_설치원가" xfId="2252"/>
    <cellStyle name="_경남지역본부_20041220_상반기_TTMS위탁수량(KHC)_공사_응집용교반기_원일기계_조달청_설치원가_우체국예금특별회계 회계제도 개선방안 연구용역" xfId="2253"/>
    <cellStyle name="_경남지역본부_20041220_상반기_TTMS위탁수량(KHC)_공사_응집용교반기_원일기계_조달청_설치원가_해외농업개발 농산물 물류 조사_한국농어촌공사" xfId="2254"/>
    <cellStyle name="_경남지역본부_20041220_상반기_TTMS위탁수량(KHC)_공사_응집용교반기_원일기계_조달청_우체국예금특별회계 회계제도 개선방안 연구용역" xfId="2255"/>
    <cellStyle name="_경남지역본부_20041220_상반기_TTMS위탁수량(KHC)_공사_응집용교반기_원일기계_조달청_해외농업개발 농산물 물류 조사_한국농어촌공사" xfId="2256"/>
    <cellStyle name="_경남지역본부_20041220_상반기_TTMS위탁수량(KHC)_우체국예금특별회계 회계제도 개선방안 연구용역" xfId="2257"/>
    <cellStyle name="_경남지역본부_20041220_상반기_TTMS위탁수량(KHC)_해외농업개발 농산물 물류 조사_한국농어촌공사" xfId="2258"/>
    <cellStyle name="_경남지역본부_20041220_상반기_강원지역본부(2006년)" xfId="323"/>
    <cellStyle name="_경남지역본부_20041220_상반기_강원지역본부(2006년)_1. 기계환경분야(0709)" xfId="2004"/>
    <cellStyle name="_경남지역본부_20041220_상반기_강원지역본부(2006년)_1. 기계환경분야(0709)_1. 기계환경분야(0709)" xfId="2005"/>
    <cellStyle name="_경남지역본부_20041220_상반기_강원지역본부(2006년)_1. 기계환경분야(0709)_1. 기계환경분야(0709)_공사_응집용교반기_원일기계_조달청" xfId="2006"/>
    <cellStyle name="_경남지역본부_20041220_상반기_강원지역본부(2006년)_1. 기계환경분야(0709)_1. 기계환경분야(0709)_공사_응집용교반기_원일기계_조달청_설치원가" xfId="2007"/>
    <cellStyle name="_경남지역본부_20041220_상반기_강원지역본부(2006년)_1. 기계환경분야(0709)_1. 기계환경분야(0709)_공사_응집용교반기_원일기계_조달청_설치원가_우체국예금특별회계 회계제도 개선방안 연구용역" xfId="2008"/>
    <cellStyle name="_경남지역본부_20041220_상반기_강원지역본부(2006년)_1. 기계환경분야(0709)_1. 기계환경분야(0709)_공사_응집용교반기_원일기계_조달청_설치원가_해외농업개발 농산물 물류 조사_한국농어촌공사" xfId="2009"/>
    <cellStyle name="_경남지역본부_20041220_상반기_강원지역본부(2006년)_1. 기계환경분야(0709)_1. 기계환경분야(0709)_공사_응집용교반기_원일기계_조달청_우체국예금특별회계 회계제도 개선방안 연구용역" xfId="2010"/>
    <cellStyle name="_경남지역본부_20041220_상반기_강원지역본부(2006년)_1. 기계환경분야(0709)_1. 기계환경분야(0709)_공사_응집용교반기_원일기계_조달청_해외농업개발 농산물 물류 조사_한국농어촌공사" xfId="2011"/>
    <cellStyle name="_경남지역본부_20041220_상반기_강원지역본부(2006년)_1. 기계환경분야(0709)_1. 기계환경분야(0709)_우체국예금특별회계 회계제도 개선방안 연구용역" xfId="2012"/>
    <cellStyle name="_경남지역본부_20041220_상반기_강원지역본부(2006년)_1. 기계환경분야(0709)_1. 기계환경분야(0709)_해외농업개발 농산물 물류 조사_한국농어촌공사" xfId="2013"/>
    <cellStyle name="_경남지역본부_20041220_상반기_강원지역본부(2006년)_1. 기계환경분야(0709)_1. 기계환경분야(제조)" xfId="2014"/>
    <cellStyle name="_경남지역본부_20041220_상반기_강원지역본부(2006년)_1. 기계환경분야(0709)_1. 기계환경분야(제조)_공사_응집용교반기_원일기계_조달청" xfId="2015"/>
    <cellStyle name="_경남지역본부_20041220_상반기_강원지역본부(2006년)_1. 기계환경분야(0709)_1. 기계환경분야(제조)_공사_응집용교반기_원일기계_조달청_설치원가" xfId="2016"/>
    <cellStyle name="_경남지역본부_20041220_상반기_강원지역본부(2006년)_1. 기계환경분야(0709)_1. 기계환경분야(제조)_공사_응집용교반기_원일기계_조달청_설치원가_우체국예금특별회계 회계제도 개선방안 연구용역" xfId="2017"/>
    <cellStyle name="_경남지역본부_20041220_상반기_강원지역본부(2006년)_1. 기계환경분야(0709)_1. 기계환경분야(제조)_공사_응집용교반기_원일기계_조달청_설치원가_해외농업개발 농산물 물류 조사_한국농어촌공사" xfId="2018"/>
    <cellStyle name="_경남지역본부_20041220_상반기_강원지역본부(2006년)_1. 기계환경분야(0709)_1. 기계환경분야(제조)_공사_응집용교반기_원일기계_조달청_우체국예금특별회계 회계제도 개선방안 연구용역" xfId="2019"/>
    <cellStyle name="_경남지역본부_20041220_상반기_강원지역본부(2006년)_1. 기계환경분야(0709)_1. 기계환경분야(제조)_공사_응집용교반기_원일기계_조달청_해외농업개발 농산물 물류 조사_한국농어촌공사" xfId="2020"/>
    <cellStyle name="_경남지역본부_20041220_상반기_강원지역본부(2006년)_1. 기계환경분야(0709)_1. 기계환경분야(제조)_우체국예금특별회계 회계제도 개선방안 연구용역" xfId="2021"/>
    <cellStyle name="_경남지역본부_20041220_상반기_강원지역본부(2006년)_1. 기계환경분야(0709)_1. 기계환경분야(제조)_해외농업개발 농산물 물류 조사_한국농어촌공사" xfId="2022"/>
    <cellStyle name="_경남지역본부_20041220_상반기_강원지역본부(2006년)_1. 기계환경분야(0709)_공사_응집용교반기_원일기계_조달청" xfId="2023"/>
    <cellStyle name="_경남지역본부_20041220_상반기_강원지역본부(2006년)_1. 기계환경분야(0709)_공사_응집용교반기_원일기계_조달청_설치원가" xfId="2024"/>
    <cellStyle name="_경남지역본부_20041220_상반기_강원지역본부(2006년)_1. 기계환경분야(0709)_공사_응집용교반기_원일기계_조달청_설치원가_우체국예금특별회계 회계제도 개선방안 연구용역" xfId="2025"/>
    <cellStyle name="_경남지역본부_20041220_상반기_강원지역본부(2006년)_1. 기계환경분야(0709)_공사_응집용교반기_원일기계_조달청_설치원가_해외농업개발 농산물 물류 조사_한국농어촌공사" xfId="2026"/>
    <cellStyle name="_경남지역본부_20041220_상반기_강원지역본부(2006년)_1. 기계환경분야(0709)_공사_응집용교반기_원일기계_조달청_우체국예금특별회계 회계제도 개선방안 연구용역" xfId="2027"/>
    <cellStyle name="_경남지역본부_20041220_상반기_강원지역본부(2006년)_1. 기계환경분야(0709)_공사_응집용교반기_원일기계_조달청_해외농업개발 농산물 물류 조사_한국농어촌공사" xfId="2028"/>
    <cellStyle name="_경남지역본부_20041220_상반기_강원지역본부(2006년)_1. 기계환경분야(0709)_우체국예금특별회계 회계제도 개선방안 연구용역" xfId="2029"/>
    <cellStyle name="_경남지역본부_20041220_상반기_강원지역본부(2006년)_1. 기계환경분야(0709)_해외농업개발 농산물 물류 조사_한국농어촌공사" xfId="2030"/>
    <cellStyle name="_경남지역본부_20041220_상반기_강원지역본부(2006년)_공사_응집용교반기_원일기계_조달청" xfId="2031"/>
    <cellStyle name="_경남지역본부_20041220_상반기_강원지역본부(2006년)_공사_응집용교반기_원일기계_조달청_설치원가" xfId="2032"/>
    <cellStyle name="_경남지역본부_20041220_상반기_강원지역본부(2006년)_공사_응집용교반기_원일기계_조달청_설치원가_우체국예금특별회계 회계제도 개선방안 연구용역" xfId="2033"/>
    <cellStyle name="_경남지역본부_20041220_상반기_강원지역본부(2006년)_공사_응집용교반기_원일기계_조달청_설치원가_해외농업개발 농산물 물류 조사_한국농어촌공사" xfId="2034"/>
    <cellStyle name="_경남지역본부_20041220_상반기_강원지역본부(2006년)_공사_응집용교반기_원일기계_조달청_우체국예금특별회계 회계제도 개선방안 연구용역" xfId="2035"/>
    <cellStyle name="_경남지역본부_20041220_상반기_강원지역본부(2006년)_공사_응집용교반기_원일기계_조달청_해외농업개발 농산물 물류 조사_한국농어촌공사" xfId="2036"/>
    <cellStyle name="_경남지역본부_20041220_상반기_강원지역본부(2006년)_우체국예금특별회계 회계제도 개선방안 연구용역" xfId="2037"/>
    <cellStyle name="_경남지역본부_20041220_상반기_강원지역본부(2006년)_해외농업개발 농산물 물류 조사_한국농어촌공사" xfId="2038"/>
    <cellStyle name="_경남지역본부_20041220_상반기_강원지역본부(2006년-051228)" xfId="324"/>
    <cellStyle name="_경남지역본부_20041220_상반기_강원지역본부(2006년-051228)_1. 기계환경분야(0709)" xfId="2039"/>
    <cellStyle name="_경남지역본부_20041220_상반기_강원지역본부(2006년-051228)_1. 기계환경분야(0709)_1. 기계환경분야(0709)" xfId="2040"/>
    <cellStyle name="_경남지역본부_20041220_상반기_강원지역본부(2006년-051228)_1. 기계환경분야(0709)_1. 기계환경분야(0709)_공사_응집용교반기_원일기계_조달청" xfId="2041"/>
    <cellStyle name="_경남지역본부_20041220_상반기_강원지역본부(2006년-051228)_1. 기계환경분야(0709)_1. 기계환경분야(0709)_공사_응집용교반기_원일기계_조달청_설치원가" xfId="2042"/>
    <cellStyle name="_경남지역본부_20041220_상반기_강원지역본부(2006년-051228)_1. 기계환경분야(0709)_1. 기계환경분야(0709)_공사_응집용교반기_원일기계_조달청_설치원가_우체국예금특별회계 회계제도 개선방안 연구용역" xfId="2043"/>
    <cellStyle name="_경남지역본부_20041220_상반기_강원지역본부(2006년-051228)_1. 기계환경분야(0709)_1. 기계환경분야(0709)_공사_응집용교반기_원일기계_조달청_설치원가_해외농업개발 농산물 물류 조사_한국농어촌공사" xfId="2044"/>
    <cellStyle name="_경남지역본부_20041220_상반기_강원지역본부(2006년-051228)_1. 기계환경분야(0709)_1. 기계환경분야(0709)_공사_응집용교반기_원일기계_조달청_우체국예금특별회계 회계제도 개선방안 연구용역" xfId="2045"/>
    <cellStyle name="_경남지역본부_20041220_상반기_강원지역본부(2006년-051228)_1. 기계환경분야(0709)_1. 기계환경분야(0709)_공사_응집용교반기_원일기계_조달청_해외농업개발 농산물 물류 조사_한국농어촌공사" xfId="2046"/>
    <cellStyle name="_경남지역본부_20041220_상반기_강원지역본부(2006년-051228)_1. 기계환경분야(0709)_1. 기계환경분야(0709)_우체국예금특별회계 회계제도 개선방안 연구용역" xfId="2047"/>
    <cellStyle name="_경남지역본부_20041220_상반기_강원지역본부(2006년-051228)_1. 기계환경분야(0709)_1. 기계환경분야(0709)_해외농업개발 농산물 물류 조사_한국농어촌공사" xfId="2048"/>
    <cellStyle name="_경남지역본부_20041220_상반기_강원지역본부(2006년-051228)_1. 기계환경분야(0709)_1. 기계환경분야(제조)" xfId="2049"/>
    <cellStyle name="_경남지역본부_20041220_상반기_강원지역본부(2006년-051228)_1. 기계환경분야(0709)_1. 기계환경분야(제조)_공사_응집용교반기_원일기계_조달청" xfId="2050"/>
    <cellStyle name="_경남지역본부_20041220_상반기_강원지역본부(2006년-051228)_1. 기계환경분야(0709)_1. 기계환경분야(제조)_공사_응집용교반기_원일기계_조달청_설치원가" xfId="2051"/>
    <cellStyle name="_경남지역본부_20041220_상반기_강원지역본부(2006년-051228)_1. 기계환경분야(0709)_1. 기계환경분야(제조)_공사_응집용교반기_원일기계_조달청_설치원가_우체국예금특별회계 회계제도 개선방안 연구용역" xfId="2052"/>
    <cellStyle name="_경남지역본부_20041220_상반기_강원지역본부(2006년-051228)_1. 기계환경분야(0709)_1. 기계환경분야(제조)_공사_응집용교반기_원일기계_조달청_설치원가_해외농업개발 농산물 물류 조사_한국농어촌공사" xfId="2053"/>
    <cellStyle name="_경남지역본부_20041220_상반기_강원지역본부(2006년-051228)_1. 기계환경분야(0709)_1. 기계환경분야(제조)_공사_응집용교반기_원일기계_조달청_우체국예금특별회계 회계제도 개선방안 연구용역" xfId="2054"/>
    <cellStyle name="_경남지역본부_20041220_상반기_강원지역본부(2006년-051228)_1. 기계환경분야(0709)_1. 기계환경분야(제조)_공사_응집용교반기_원일기계_조달청_해외농업개발 농산물 물류 조사_한국농어촌공사" xfId="2055"/>
    <cellStyle name="_경남지역본부_20041220_상반기_강원지역본부(2006년-051228)_1. 기계환경분야(0709)_1. 기계환경분야(제조)_우체국예금특별회계 회계제도 개선방안 연구용역" xfId="2056"/>
    <cellStyle name="_경남지역본부_20041220_상반기_강원지역본부(2006년-051228)_1. 기계환경분야(0709)_1. 기계환경분야(제조)_해외농업개발 농산물 물류 조사_한국농어촌공사" xfId="2057"/>
    <cellStyle name="_경남지역본부_20041220_상반기_강원지역본부(2006년-051228)_1. 기계환경분야(0709)_공사_응집용교반기_원일기계_조달청" xfId="2058"/>
    <cellStyle name="_경남지역본부_20041220_상반기_강원지역본부(2006년-051228)_1. 기계환경분야(0709)_공사_응집용교반기_원일기계_조달청_설치원가" xfId="2059"/>
    <cellStyle name="_경남지역본부_20041220_상반기_강원지역본부(2006년-051228)_1. 기계환경분야(0709)_공사_응집용교반기_원일기계_조달청_설치원가_우체국예금특별회계 회계제도 개선방안 연구용역" xfId="2060"/>
    <cellStyle name="_경남지역본부_20041220_상반기_강원지역본부(2006년-051228)_1. 기계환경분야(0709)_공사_응집용교반기_원일기계_조달청_설치원가_해외농업개발 농산물 물류 조사_한국농어촌공사" xfId="2061"/>
    <cellStyle name="_경남지역본부_20041220_상반기_강원지역본부(2006년-051228)_1. 기계환경분야(0709)_공사_응집용교반기_원일기계_조달청_우체국예금특별회계 회계제도 개선방안 연구용역" xfId="2062"/>
    <cellStyle name="_경남지역본부_20041220_상반기_강원지역본부(2006년-051228)_1. 기계환경분야(0709)_공사_응집용교반기_원일기계_조달청_해외농업개발 농산물 물류 조사_한국농어촌공사" xfId="2063"/>
    <cellStyle name="_경남지역본부_20041220_상반기_강원지역본부(2006년-051228)_1. 기계환경분야(0709)_우체국예금특별회계 회계제도 개선방안 연구용역" xfId="2064"/>
    <cellStyle name="_경남지역본부_20041220_상반기_강원지역본부(2006년-051228)_1. 기계환경분야(0709)_해외농업개발 농산물 물류 조사_한국농어촌공사" xfId="2065"/>
    <cellStyle name="_경남지역본부_20041220_상반기_강원지역본부(2006년-051228)_공사_응집용교반기_원일기계_조달청" xfId="2066"/>
    <cellStyle name="_경남지역본부_20041220_상반기_강원지역본부(2006년-051228)_공사_응집용교반기_원일기계_조달청_설치원가" xfId="2067"/>
    <cellStyle name="_경남지역본부_20041220_상반기_강원지역본부(2006년-051228)_공사_응집용교반기_원일기계_조달청_설치원가_우체국예금특별회계 회계제도 개선방안 연구용역" xfId="2068"/>
    <cellStyle name="_경남지역본부_20041220_상반기_강원지역본부(2006년-051228)_공사_응집용교반기_원일기계_조달청_설치원가_해외농업개발 농산물 물류 조사_한국농어촌공사" xfId="2069"/>
    <cellStyle name="_경남지역본부_20041220_상반기_강원지역본부(2006년-051228)_공사_응집용교반기_원일기계_조달청_우체국예금특별회계 회계제도 개선방안 연구용역" xfId="2070"/>
    <cellStyle name="_경남지역본부_20041220_상반기_강원지역본부(2006년-051228)_공사_응집용교반기_원일기계_조달청_해외농업개발 농산물 물류 조사_한국농어촌공사" xfId="2071"/>
    <cellStyle name="_경남지역본부_20041220_상반기_강원지역본부(2006년-051228)_우체국예금특별회계 회계제도 개선방안 연구용역" xfId="2072"/>
    <cellStyle name="_경남지역본부_20041220_상반기_강원지역본부(2006년-051228)_해외농업개발 농산물 물류 조사_한국농어촌공사" xfId="2073"/>
    <cellStyle name="_경남지역본부_20041220_상반기_강원지역본부(2006년-060102)" xfId="325"/>
    <cellStyle name="_경남지역본부_20041220_상반기_강원지역본부(2006년-060102)_1. 기계환경분야(0709)" xfId="2074"/>
    <cellStyle name="_경남지역본부_20041220_상반기_강원지역본부(2006년-060102)_1. 기계환경분야(0709)_1. 기계환경분야(0709)" xfId="2075"/>
    <cellStyle name="_경남지역본부_20041220_상반기_강원지역본부(2006년-060102)_1. 기계환경분야(0709)_1. 기계환경분야(0709)_공사_응집용교반기_원일기계_조달청" xfId="2076"/>
    <cellStyle name="_경남지역본부_20041220_상반기_강원지역본부(2006년-060102)_1. 기계환경분야(0709)_1. 기계환경분야(0709)_공사_응집용교반기_원일기계_조달청_설치원가" xfId="2077"/>
    <cellStyle name="_경남지역본부_20041220_상반기_강원지역본부(2006년-060102)_1. 기계환경분야(0709)_1. 기계환경분야(0709)_공사_응집용교반기_원일기계_조달청_설치원가_우체국예금특별회계 회계제도 개선방안 연구용역" xfId="2078"/>
    <cellStyle name="_경남지역본부_20041220_상반기_강원지역본부(2006년-060102)_1. 기계환경분야(0709)_1. 기계환경분야(0709)_공사_응집용교반기_원일기계_조달청_설치원가_해외농업개발 농산물 물류 조사_한국농어촌공사" xfId="2079"/>
    <cellStyle name="_경남지역본부_20041220_상반기_강원지역본부(2006년-060102)_1. 기계환경분야(0709)_1. 기계환경분야(0709)_공사_응집용교반기_원일기계_조달청_우체국예금특별회계 회계제도 개선방안 연구용역" xfId="2080"/>
    <cellStyle name="_경남지역본부_20041220_상반기_강원지역본부(2006년-060102)_1. 기계환경분야(0709)_1. 기계환경분야(0709)_공사_응집용교반기_원일기계_조달청_해외농업개발 농산물 물류 조사_한국농어촌공사" xfId="2081"/>
    <cellStyle name="_경남지역본부_20041220_상반기_강원지역본부(2006년-060102)_1. 기계환경분야(0709)_1. 기계환경분야(0709)_우체국예금특별회계 회계제도 개선방안 연구용역" xfId="2082"/>
    <cellStyle name="_경남지역본부_20041220_상반기_강원지역본부(2006년-060102)_1. 기계환경분야(0709)_1. 기계환경분야(0709)_해외농업개발 농산물 물류 조사_한국농어촌공사" xfId="2083"/>
    <cellStyle name="_경남지역본부_20041220_상반기_강원지역본부(2006년-060102)_1. 기계환경분야(0709)_1. 기계환경분야(제조)" xfId="2084"/>
    <cellStyle name="_경남지역본부_20041220_상반기_강원지역본부(2006년-060102)_1. 기계환경분야(0709)_1. 기계환경분야(제조)_공사_응집용교반기_원일기계_조달청" xfId="2085"/>
    <cellStyle name="_경남지역본부_20041220_상반기_강원지역본부(2006년-060102)_1. 기계환경분야(0709)_1. 기계환경분야(제조)_공사_응집용교반기_원일기계_조달청_설치원가" xfId="2086"/>
    <cellStyle name="_경남지역본부_20041220_상반기_강원지역본부(2006년-060102)_1. 기계환경분야(0709)_1. 기계환경분야(제조)_공사_응집용교반기_원일기계_조달청_설치원가_우체국예금특별회계 회계제도 개선방안 연구용역" xfId="2087"/>
    <cellStyle name="_경남지역본부_20041220_상반기_강원지역본부(2006년-060102)_1. 기계환경분야(0709)_1. 기계환경분야(제조)_공사_응집용교반기_원일기계_조달청_설치원가_해외농업개발 농산물 물류 조사_한국농어촌공사" xfId="2088"/>
    <cellStyle name="_경남지역본부_20041220_상반기_강원지역본부(2006년-060102)_1. 기계환경분야(0709)_1. 기계환경분야(제조)_공사_응집용교반기_원일기계_조달청_우체국예금특별회계 회계제도 개선방안 연구용역" xfId="2089"/>
    <cellStyle name="_경남지역본부_20041220_상반기_강원지역본부(2006년-060102)_1. 기계환경분야(0709)_1. 기계환경분야(제조)_공사_응집용교반기_원일기계_조달청_해외농업개발 농산물 물류 조사_한국농어촌공사" xfId="2090"/>
    <cellStyle name="_경남지역본부_20041220_상반기_강원지역본부(2006년-060102)_1. 기계환경분야(0709)_1. 기계환경분야(제조)_우체국예금특별회계 회계제도 개선방안 연구용역" xfId="2091"/>
    <cellStyle name="_경남지역본부_20041220_상반기_강원지역본부(2006년-060102)_1. 기계환경분야(0709)_1. 기계환경분야(제조)_해외농업개발 농산물 물류 조사_한국농어촌공사" xfId="2092"/>
    <cellStyle name="_경남지역본부_20041220_상반기_강원지역본부(2006년-060102)_1. 기계환경분야(0709)_공사_응집용교반기_원일기계_조달청" xfId="2093"/>
    <cellStyle name="_경남지역본부_20041220_상반기_강원지역본부(2006년-060102)_1. 기계환경분야(0709)_공사_응집용교반기_원일기계_조달청_설치원가" xfId="2094"/>
    <cellStyle name="_경남지역본부_20041220_상반기_강원지역본부(2006년-060102)_1. 기계환경분야(0709)_공사_응집용교반기_원일기계_조달청_설치원가_우체국예금특별회계 회계제도 개선방안 연구용역" xfId="2095"/>
    <cellStyle name="_경남지역본부_20041220_상반기_강원지역본부(2006년-060102)_1. 기계환경분야(0709)_공사_응집용교반기_원일기계_조달청_설치원가_해외농업개발 농산물 물류 조사_한국농어촌공사" xfId="2096"/>
    <cellStyle name="_경남지역본부_20041220_상반기_강원지역본부(2006년-060102)_1. 기계환경분야(0709)_공사_응집용교반기_원일기계_조달청_우체국예금특별회계 회계제도 개선방안 연구용역" xfId="2097"/>
    <cellStyle name="_경남지역본부_20041220_상반기_강원지역본부(2006년-060102)_1. 기계환경분야(0709)_공사_응집용교반기_원일기계_조달청_해외농업개발 농산물 물류 조사_한국농어촌공사" xfId="2098"/>
    <cellStyle name="_경남지역본부_20041220_상반기_강원지역본부(2006년-060102)_1. 기계환경분야(0709)_우체국예금특별회계 회계제도 개선방안 연구용역" xfId="2099"/>
    <cellStyle name="_경남지역본부_20041220_상반기_강원지역본부(2006년-060102)_1. 기계환경분야(0709)_해외농업개발 농산물 물류 조사_한국농어촌공사" xfId="2100"/>
    <cellStyle name="_경남지역본부_20041220_상반기_강원지역본부(2006년-060102)_공사_응집용교반기_원일기계_조달청" xfId="2101"/>
    <cellStyle name="_경남지역본부_20041220_상반기_강원지역본부(2006년-060102)_공사_응집용교반기_원일기계_조달청_설치원가" xfId="2102"/>
    <cellStyle name="_경남지역본부_20041220_상반기_강원지역본부(2006년-060102)_공사_응집용교반기_원일기계_조달청_설치원가_우체국예금특별회계 회계제도 개선방안 연구용역" xfId="2103"/>
    <cellStyle name="_경남지역본부_20041220_상반기_강원지역본부(2006년-060102)_공사_응집용교반기_원일기계_조달청_설치원가_해외농업개발 농산물 물류 조사_한국농어촌공사" xfId="2104"/>
    <cellStyle name="_경남지역본부_20041220_상반기_강원지역본부(2006년-060102)_공사_응집용교반기_원일기계_조달청_우체국예금특별회계 회계제도 개선방안 연구용역" xfId="2105"/>
    <cellStyle name="_경남지역본부_20041220_상반기_강원지역본부(2006년-060102)_공사_응집용교반기_원일기계_조달청_해외농업개발 농산물 물류 조사_한국농어촌공사" xfId="2106"/>
    <cellStyle name="_경남지역본부_20041220_상반기_강원지역본부(2006년-060102)_우체국예금특별회계 회계제도 개선방안 연구용역" xfId="2107"/>
    <cellStyle name="_경남지역본부_20041220_상반기_강원지역본부(2006년-060102)_해외농업개발 농산물 물류 조사_한국농어촌공사" xfId="2108"/>
    <cellStyle name="_경남지역본부_20041220_상반기_경남본부_2006년도_유지관리대상수량" xfId="326"/>
    <cellStyle name="_경남지역본부_20041220_상반기_경남본부_2006년도_유지관리대상수량_경남지역본부(2006년)" xfId="327"/>
    <cellStyle name="_경남지역본부_20041220_상반기_경남본부_2006년도_유지관리대상수량_경남지역본부(2006년도)" xfId="328"/>
    <cellStyle name="_경남지역본부_20041220_상반기_공사_응집용교반기_원일기계_조달청" xfId="2109"/>
    <cellStyle name="_경남지역본부_20041220_상반기_공사_응집용교반기_원일기계_조달청_설치원가" xfId="2110"/>
    <cellStyle name="_경남지역본부_20041220_상반기_공사_응집용교반기_원일기계_조달청_설치원가_우체국예금특별회계 회계제도 개선방안 연구용역" xfId="2111"/>
    <cellStyle name="_경남지역본부_20041220_상반기_공사_응집용교반기_원일기계_조달청_설치원가_해외농업개발 농산물 물류 조사_한국농어촌공사" xfId="2112"/>
    <cellStyle name="_경남지역본부_20041220_상반기_공사_응집용교반기_원일기계_조달청_우체국예금특별회계 회계제도 개선방안 연구용역" xfId="2113"/>
    <cellStyle name="_경남지역본부_20041220_상반기_공사_응집용교반기_원일기계_조달청_해외농업개발 농산물 물류 조사_한국농어촌공사" xfId="2114"/>
    <cellStyle name="_경남지역본부_20041220_상반기_시흥청소년수련관07-03" xfId="2115"/>
    <cellStyle name="_경남지역본부_20041220_상반기_여수시범거리간판07-03" xfId="2116"/>
    <cellStyle name="_경남지역본부_20041220_상반기_우체국예금특별회계 회계제도 개선방안 연구용역" xfId="2117"/>
    <cellStyle name="_경남지역본부_20041220_상반기_중부지역본부(2006년)_기준" xfId="329"/>
    <cellStyle name="_경남지역본부_20041220_상반기_중부지역본부(2006년)_기준_경남지역본부(2006년)" xfId="330"/>
    <cellStyle name="_경남지역본부_20041220_상반기_중부지역본부(2006년)_기준_경남지역본부(2006년도)" xfId="331"/>
    <cellStyle name="_경남지역본부_20041220_상반기_중부지역본부(2006년)_기준_경북지역본부(2006년)" xfId="332"/>
    <cellStyle name="_경남지역본부_20041220_상반기_중부지역본부(2006년)_기준_경북지역본부(2006년도)" xfId="333"/>
    <cellStyle name="_경남지역본부_20041220_상반기_중부지역본부(2006년-051220)" xfId="334"/>
    <cellStyle name="_경남지역본부_20041220_상반기_중부지역본부(2006년-051220)_1. 기계환경분야(0709)" xfId="2118"/>
    <cellStyle name="_경남지역본부_20041220_상반기_중부지역본부(2006년-051220)_1. 기계환경분야(0709)_1. 기계환경분야(0709)" xfId="2119"/>
    <cellStyle name="_경남지역본부_20041220_상반기_중부지역본부(2006년-051220)_1. 기계환경분야(0709)_1. 기계환경분야(0709)_공사_응집용교반기_원일기계_조달청" xfId="2120"/>
    <cellStyle name="_경남지역본부_20041220_상반기_중부지역본부(2006년-051220)_1. 기계환경분야(0709)_1. 기계환경분야(0709)_공사_응집용교반기_원일기계_조달청_설치원가" xfId="2121"/>
    <cellStyle name="_경남지역본부_20041220_상반기_중부지역본부(2006년-051220)_1. 기계환경분야(0709)_1. 기계환경분야(0709)_공사_응집용교반기_원일기계_조달청_설치원가_우체국예금특별회계 회계제도 개선방안 연구용역" xfId="2122"/>
    <cellStyle name="_경남지역본부_20041220_상반기_중부지역본부(2006년-051220)_1. 기계환경분야(0709)_1. 기계환경분야(0709)_공사_응집용교반기_원일기계_조달청_설치원가_해외농업개발 농산물 물류 조사_한국농어촌공사" xfId="2123"/>
    <cellStyle name="_경남지역본부_20041220_상반기_중부지역본부(2006년-051220)_1. 기계환경분야(0709)_1. 기계환경분야(0709)_공사_응집용교반기_원일기계_조달청_우체국예금특별회계 회계제도 개선방안 연구용역" xfId="2124"/>
    <cellStyle name="_경남지역본부_20041220_상반기_중부지역본부(2006년-051220)_1. 기계환경분야(0709)_1. 기계환경분야(0709)_공사_응집용교반기_원일기계_조달청_해외농업개발 농산물 물류 조사_한국농어촌공사" xfId="2125"/>
    <cellStyle name="_경남지역본부_20041220_상반기_중부지역본부(2006년-051220)_1. 기계환경분야(0709)_1. 기계환경분야(0709)_우체국예금특별회계 회계제도 개선방안 연구용역" xfId="2126"/>
    <cellStyle name="_경남지역본부_20041220_상반기_중부지역본부(2006년-051220)_1. 기계환경분야(0709)_1. 기계환경분야(0709)_해외농업개발 농산물 물류 조사_한국농어촌공사" xfId="2127"/>
    <cellStyle name="_경남지역본부_20041220_상반기_중부지역본부(2006년-051220)_1. 기계환경분야(0709)_1. 기계환경분야(제조)" xfId="2128"/>
    <cellStyle name="_경남지역본부_20041220_상반기_중부지역본부(2006년-051220)_1. 기계환경분야(0709)_1. 기계환경분야(제조)_공사_응집용교반기_원일기계_조달청" xfId="2129"/>
    <cellStyle name="_경남지역본부_20041220_상반기_중부지역본부(2006년-051220)_1. 기계환경분야(0709)_1. 기계환경분야(제조)_공사_응집용교반기_원일기계_조달청_설치원가" xfId="2130"/>
    <cellStyle name="_경남지역본부_20041220_상반기_중부지역본부(2006년-051220)_1. 기계환경분야(0709)_1. 기계환경분야(제조)_공사_응집용교반기_원일기계_조달청_설치원가_우체국예금특별회계 회계제도 개선방안 연구용역" xfId="2131"/>
    <cellStyle name="_경남지역본부_20041220_상반기_중부지역본부(2006년-051220)_1. 기계환경분야(0709)_1. 기계환경분야(제조)_공사_응집용교반기_원일기계_조달청_설치원가_해외농업개발 농산물 물류 조사_한국농어촌공사" xfId="2132"/>
    <cellStyle name="_경남지역본부_20041220_상반기_중부지역본부(2006년-051220)_1. 기계환경분야(0709)_1. 기계환경분야(제조)_공사_응집용교반기_원일기계_조달청_우체국예금특별회계 회계제도 개선방안 연구용역" xfId="2133"/>
    <cellStyle name="_경남지역본부_20041220_상반기_중부지역본부(2006년-051220)_1. 기계환경분야(0709)_1. 기계환경분야(제조)_공사_응집용교반기_원일기계_조달청_해외농업개발 농산물 물류 조사_한국농어촌공사" xfId="2134"/>
    <cellStyle name="_경남지역본부_20041220_상반기_중부지역본부(2006년-051220)_1. 기계환경분야(0709)_1. 기계환경분야(제조)_우체국예금특별회계 회계제도 개선방안 연구용역" xfId="2135"/>
    <cellStyle name="_경남지역본부_20041220_상반기_중부지역본부(2006년-051220)_1. 기계환경분야(0709)_1. 기계환경분야(제조)_해외농업개발 농산물 물류 조사_한국농어촌공사" xfId="2136"/>
    <cellStyle name="_경남지역본부_20041220_상반기_중부지역본부(2006년-051220)_1. 기계환경분야(0709)_공사_응집용교반기_원일기계_조달청" xfId="2137"/>
    <cellStyle name="_경남지역본부_20041220_상반기_중부지역본부(2006년-051220)_1. 기계환경분야(0709)_공사_응집용교반기_원일기계_조달청_설치원가" xfId="2138"/>
    <cellStyle name="_경남지역본부_20041220_상반기_중부지역본부(2006년-051220)_1. 기계환경분야(0709)_공사_응집용교반기_원일기계_조달청_설치원가_우체국예금특별회계 회계제도 개선방안 연구용역" xfId="2139"/>
    <cellStyle name="_경남지역본부_20041220_상반기_중부지역본부(2006년-051220)_1. 기계환경분야(0709)_공사_응집용교반기_원일기계_조달청_설치원가_해외농업개발 농산물 물류 조사_한국농어촌공사" xfId="2140"/>
    <cellStyle name="_경남지역본부_20041220_상반기_중부지역본부(2006년-051220)_1. 기계환경분야(0709)_공사_응집용교반기_원일기계_조달청_우체국예금특별회계 회계제도 개선방안 연구용역" xfId="2141"/>
    <cellStyle name="_경남지역본부_20041220_상반기_중부지역본부(2006년-051220)_1. 기계환경분야(0709)_공사_응집용교반기_원일기계_조달청_해외농업개발 농산물 물류 조사_한국농어촌공사" xfId="2142"/>
    <cellStyle name="_경남지역본부_20041220_상반기_중부지역본부(2006년-051220)_1. 기계환경분야(0709)_우체국예금특별회계 회계제도 개선방안 연구용역" xfId="2143"/>
    <cellStyle name="_경남지역본부_20041220_상반기_중부지역본부(2006년-051220)_1. 기계환경분야(0709)_해외농업개발 농산물 물류 조사_한국농어촌공사" xfId="2144"/>
    <cellStyle name="_경남지역본부_20041220_상반기_중부지역본부(2006년-051220)_공사_응집용교반기_원일기계_조달청" xfId="2145"/>
    <cellStyle name="_경남지역본부_20041220_상반기_중부지역본부(2006년-051220)_공사_응집용교반기_원일기계_조달청_설치원가" xfId="2146"/>
    <cellStyle name="_경남지역본부_20041220_상반기_중부지역본부(2006년-051220)_공사_응집용교반기_원일기계_조달청_설치원가_우체국예금특별회계 회계제도 개선방안 연구용역" xfId="2147"/>
    <cellStyle name="_경남지역본부_20041220_상반기_중부지역본부(2006년-051220)_공사_응집용교반기_원일기계_조달청_설치원가_해외농업개발 농산물 물류 조사_한국농어촌공사" xfId="2148"/>
    <cellStyle name="_경남지역본부_20041220_상반기_중부지역본부(2006년-051220)_공사_응집용교반기_원일기계_조달청_우체국예금특별회계 회계제도 개선방안 연구용역" xfId="2149"/>
    <cellStyle name="_경남지역본부_20041220_상반기_중부지역본부(2006년-051220)_공사_응집용교반기_원일기계_조달청_해외농업개발 농산물 물류 조사_한국농어촌공사" xfId="2150"/>
    <cellStyle name="_경남지역본부_20041220_상반기_중부지역본부(2006년-051220)_우체국예금특별회계 회계제도 개선방안 연구용역" xfId="2151"/>
    <cellStyle name="_경남지역본부_20041220_상반기_중부지역본부(2006년-051220)_해외농업개발 농산물 물류 조사_한국농어촌공사" xfId="2152"/>
    <cellStyle name="_경남지역본부_20041220_상반기_중부지역본부(2006년-051228)" xfId="335"/>
    <cellStyle name="_경남지역본부_20041220_상반기_중부지역본부(2006년-051228)_1. 기계환경분야(0709)" xfId="2153"/>
    <cellStyle name="_경남지역본부_20041220_상반기_중부지역본부(2006년-051228)_1. 기계환경분야(0709)_1. 기계환경분야(0709)" xfId="2154"/>
    <cellStyle name="_경남지역본부_20041220_상반기_중부지역본부(2006년-051228)_1. 기계환경분야(0709)_1. 기계환경분야(0709)_공사_응집용교반기_원일기계_조달청" xfId="2155"/>
    <cellStyle name="_경남지역본부_20041220_상반기_중부지역본부(2006년-051228)_1. 기계환경분야(0709)_1. 기계환경분야(0709)_공사_응집용교반기_원일기계_조달청_설치원가" xfId="2156"/>
    <cellStyle name="_경남지역본부_20041220_상반기_중부지역본부(2006년-051228)_1. 기계환경분야(0709)_1. 기계환경분야(0709)_공사_응집용교반기_원일기계_조달청_설치원가_우체국예금특별회계 회계제도 개선방안 연구용역" xfId="2157"/>
    <cellStyle name="_경남지역본부_20041220_상반기_중부지역본부(2006년-051228)_1. 기계환경분야(0709)_1. 기계환경분야(0709)_공사_응집용교반기_원일기계_조달청_설치원가_해외농업개발 농산물 물류 조사_한국농어촌공사" xfId="2158"/>
    <cellStyle name="_경남지역본부_20041220_상반기_중부지역본부(2006년-051228)_1. 기계환경분야(0709)_1. 기계환경분야(0709)_공사_응집용교반기_원일기계_조달청_우체국예금특별회계 회계제도 개선방안 연구용역" xfId="2159"/>
    <cellStyle name="_경남지역본부_20041220_상반기_중부지역본부(2006년-051228)_1. 기계환경분야(0709)_1. 기계환경분야(0709)_공사_응집용교반기_원일기계_조달청_해외농업개발 농산물 물류 조사_한국농어촌공사" xfId="2160"/>
    <cellStyle name="_경남지역본부_20041220_상반기_중부지역본부(2006년-051228)_1. 기계환경분야(0709)_1. 기계환경분야(0709)_우체국예금특별회계 회계제도 개선방안 연구용역" xfId="2161"/>
    <cellStyle name="_경남지역본부_20041220_상반기_중부지역본부(2006년-051228)_1. 기계환경분야(0709)_1. 기계환경분야(0709)_해외농업개발 농산물 물류 조사_한국농어촌공사" xfId="2162"/>
    <cellStyle name="_경남지역본부_20041220_상반기_중부지역본부(2006년-051228)_1. 기계환경분야(0709)_1. 기계환경분야(제조)" xfId="2163"/>
    <cellStyle name="_경남지역본부_20041220_상반기_중부지역본부(2006년-051228)_1. 기계환경분야(0709)_1. 기계환경분야(제조)_공사_응집용교반기_원일기계_조달청" xfId="2164"/>
    <cellStyle name="_경남지역본부_20041220_상반기_중부지역본부(2006년-051228)_1. 기계환경분야(0709)_1. 기계환경분야(제조)_공사_응집용교반기_원일기계_조달청_설치원가" xfId="2165"/>
    <cellStyle name="_경남지역본부_20041220_상반기_중부지역본부(2006년-051228)_1. 기계환경분야(0709)_1. 기계환경분야(제조)_공사_응집용교반기_원일기계_조달청_설치원가_우체국예금특별회계 회계제도 개선방안 연구용역" xfId="2166"/>
    <cellStyle name="_경남지역본부_20041220_상반기_중부지역본부(2006년-051228)_1. 기계환경분야(0709)_1. 기계환경분야(제조)_공사_응집용교반기_원일기계_조달청_설치원가_해외농업개발 농산물 물류 조사_한국농어촌공사" xfId="2167"/>
    <cellStyle name="_경남지역본부_20041220_상반기_중부지역본부(2006년-051228)_1. 기계환경분야(0709)_1. 기계환경분야(제조)_공사_응집용교반기_원일기계_조달청_우체국예금특별회계 회계제도 개선방안 연구용역" xfId="2168"/>
    <cellStyle name="_경남지역본부_20041220_상반기_중부지역본부(2006년-051228)_1. 기계환경분야(0709)_1. 기계환경분야(제조)_공사_응집용교반기_원일기계_조달청_해외농업개발 농산물 물류 조사_한국농어촌공사" xfId="2169"/>
    <cellStyle name="_경남지역본부_20041220_상반기_중부지역본부(2006년-051228)_1. 기계환경분야(0709)_1. 기계환경분야(제조)_우체국예금특별회계 회계제도 개선방안 연구용역" xfId="2170"/>
    <cellStyle name="_경남지역본부_20041220_상반기_중부지역본부(2006년-051228)_1. 기계환경분야(0709)_1. 기계환경분야(제조)_해외농업개발 농산물 물류 조사_한국농어촌공사" xfId="2171"/>
    <cellStyle name="_경남지역본부_20041220_상반기_중부지역본부(2006년-051228)_1. 기계환경분야(0709)_공사_응집용교반기_원일기계_조달청" xfId="2172"/>
    <cellStyle name="_경남지역본부_20041220_상반기_중부지역본부(2006년-051228)_1. 기계환경분야(0709)_공사_응집용교반기_원일기계_조달청_설치원가" xfId="2173"/>
    <cellStyle name="_경남지역본부_20041220_상반기_중부지역본부(2006년-051228)_1. 기계환경분야(0709)_공사_응집용교반기_원일기계_조달청_설치원가_우체국예금특별회계 회계제도 개선방안 연구용역" xfId="2174"/>
    <cellStyle name="_경남지역본부_20041220_상반기_중부지역본부(2006년-051228)_1. 기계환경분야(0709)_공사_응집용교반기_원일기계_조달청_설치원가_해외농업개발 농산물 물류 조사_한국농어촌공사" xfId="2175"/>
    <cellStyle name="_경남지역본부_20041220_상반기_중부지역본부(2006년-051228)_1. 기계환경분야(0709)_공사_응집용교반기_원일기계_조달청_우체국예금특별회계 회계제도 개선방안 연구용역" xfId="2176"/>
    <cellStyle name="_경남지역본부_20041220_상반기_중부지역본부(2006년-051228)_1. 기계환경분야(0709)_공사_응집용교반기_원일기계_조달청_해외농업개발 농산물 물류 조사_한국농어촌공사" xfId="2177"/>
    <cellStyle name="_경남지역본부_20041220_상반기_중부지역본부(2006년-051228)_1. 기계환경분야(0709)_우체국예금특별회계 회계제도 개선방안 연구용역" xfId="2178"/>
    <cellStyle name="_경남지역본부_20041220_상반기_중부지역본부(2006년-051228)_1. 기계환경분야(0709)_해외농업개발 농산물 물류 조사_한국농어촌공사" xfId="2179"/>
    <cellStyle name="_경남지역본부_20041220_상반기_중부지역본부(2006년-051228)_공사_응집용교반기_원일기계_조달청" xfId="2180"/>
    <cellStyle name="_경남지역본부_20041220_상반기_중부지역본부(2006년-051228)_공사_응집용교반기_원일기계_조달청_설치원가" xfId="2181"/>
    <cellStyle name="_경남지역본부_20041220_상반기_중부지역본부(2006년-051228)_공사_응집용교반기_원일기계_조달청_설치원가_우체국예금특별회계 회계제도 개선방안 연구용역" xfId="2182"/>
    <cellStyle name="_경남지역본부_20041220_상반기_중부지역본부(2006년-051228)_공사_응집용교반기_원일기계_조달청_설치원가_해외농업개발 농산물 물류 조사_한국농어촌공사" xfId="2183"/>
    <cellStyle name="_경남지역본부_20041220_상반기_중부지역본부(2006년-051228)_공사_응집용교반기_원일기계_조달청_우체국예금특별회계 회계제도 개선방안 연구용역" xfId="2184"/>
    <cellStyle name="_경남지역본부_20041220_상반기_중부지역본부(2006년-051228)_공사_응집용교반기_원일기계_조달청_해외농업개발 농산물 물류 조사_한국농어촌공사" xfId="2185"/>
    <cellStyle name="_경남지역본부_20041220_상반기_중부지역본부(2006년-051228)_우체국예금특별회계 회계제도 개선방안 연구용역" xfId="2186"/>
    <cellStyle name="_경남지역본부_20041220_상반기_중부지역본부(2006년-051228)_해외농업개발 농산물 물류 조사_한국농어촌공사" xfId="2187"/>
    <cellStyle name="_경남지역본부_20041220_상반기_중부지역본부(2006년-060102)" xfId="336"/>
    <cellStyle name="_경남지역본부_20041220_상반기_중부지역본부(2006년-060102)_1. 기계환경분야(0709)" xfId="2188"/>
    <cellStyle name="_경남지역본부_20041220_상반기_중부지역본부(2006년-060102)_1. 기계환경분야(0709)_1. 기계환경분야(0709)" xfId="2189"/>
    <cellStyle name="_경남지역본부_20041220_상반기_중부지역본부(2006년-060102)_1. 기계환경분야(0709)_1. 기계환경분야(0709)_공사_응집용교반기_원일기계_조달청" xfId="2190"/>
    <cellStyle name="_경남지역본부_20041220_상반기_중부지역본부(2006년-060102)_1. 기계환경분야(0709)_1. 기계환경분야(0709)_공사_응집용교반기_원일기계_조달청_설치원가" xfId="2191"/>
    <cellStyle name="_경남지역본부_20041220_상반기_중부지역본부(2006년-060102)_1. 기계환경분야(0709)_1. 기계환경분야(0709)_공사_응집용교반기_원일기계_조달청_설치원가_우체국예금특별회계 회계제도 개선방안 연구용역" xfId="2192"/>
    <cellStyle name="_경남지역본부_20041220_상반기_중부지역본부(2006년-060102)_1. 기계환경분야(0709)_1. 기계환경분야(0709)_공사_응집용교반기_원일기계_조달청_설치원가_해외농업개발 농산물 물류 조사_한국농어촌공사" xfId="2193"/>
    <cellStyle name="_경남지역본부_20041220_상반기_중부지역본부(2006년-060102)_1. 기계환경분야(0709)_1. 기계환경분야(0709)_공사_응집용교반기_원일기계_조달청_우체국예금특별회계 회계제도 개선방안 연구용역" xfId="2194"/>
    <cellStyle name="_경남지역본부_20041220_상반기_중부지역본부(2006년-060102)_1. 기계환경분야(0709)_1. 기계환경분야(0709)_공사_응집용교반기_원일기계_조달청_해외농업개발 농산물 물류 조사_한국농어촌공사" xfId="2195"/>
    <cellStyle name="_경남지역본부_20041220_상반기_중부지역본부(2006년-060102)_1. 기계환경분야(0709)_1. 기계환경분야(0709)_우체국예금특별회계 회계제도 개선방안 연구용역" xfId="2196"/>
    <cellStyle name="_경남지역본부_20041220_상반기_중부지역본부(2006년-060102)_1. 기계환경분야(0709)_1. 기계환경분야(0709)_해외농업개발 농산물 물류 조사_한국농어촌공사" xfId="2197"/>
    <cellStyle name="_경남지역본부_20041220_상반기_중부지역본부(2006년-060102)_1. 기계환경분야(0709)_1. 기계환경분야(제조)" xfId="2198"/>
    <cellStyle name="_경남지역본부_20041220_상반기_중부지역본부(2006년-060102)_1. 기계환경분야(0709)_1. 기계환경분야(제조)_공사_응집용교반기_원일기계_조달청" xfId="2199"/>
    <cellStyle name="_경남지역본부_20041220_상반기_중부지역본부(2006년-060102)_1. 기계환경분야(0709)_1. 기계환경분야(제조)_공사_응집용교반기_원일기계_조달청_설치원가" xfId="2200"/>
    <cellStyle name="_경남지역본부_20041220_상반기_중부지역본부(2006년-060102)_1. 기계환경분야(0709)_1. 기계환경분야(제조)_공사_응집용교반기_원일기계_조달청_설치원가_우체국예금특별회계 회계제도 개선방안 연구용역" xfId="2201"/>
    <cellStyle name="_경남지역본부_20041220_상반기_중부지역본부(2006년-060102)_1. 기계환경분야(0709)_1. 기계환경분야(제조)_공사_응집용교반기_원일기계_조달청_설치원가_해외농업개발 농산물 물류 조사_한국농어촌공사" xfId="2202"/>
    <cellStyle name="_경남지역본부_20041220_상반기_중부지역본부(2006년-060102)_1. 기계환경분야(0709)_1. 기계환경분야(제조)_공사_응집용교반기_원일기계_조달청_우체국예금특별회계 회계제도 개선방안 연구용역" xfId="2203"/>
    <cellStyle name="_경남지역본부_20041220_상반기_중부지역본부(2006년-060102)_1. 기계환경분야(0709)_1. 기계환경분야(제조)_공사_응집용교반기_원일기계_조달청_해외농업개발 농산물 물류 조사_한국농어촌공사" xfId="2204"/>
    <cellStyle name="_경남지역본부_20041220_상반기_중부지역본부(2006년-060102)_1. 기계환경분야(0709)_1. 기계환경분야(제조)_우체국예금특별회계 회계제도 개선방안 연구용역" xfId="2205"/>
    <cellStyle name="_경남지역본부_20041220_상반기_중부지역본부(2006년-060102)_1. 기계환경분야(0709)_1. 기계환경분야(제조)_해외농업개발 농산물 물류 조사_한국농어촌공사" xfId="2206"/>
    <cellStyle name="_경남지역본부_20041220_상반기_중부지역본부(2006년-060102)_1. 기계환경분야(0709)_공사_응집용교반기_원일기계_조달청" xfId="2207"/>
    <cellStyle name="_경남지역본부_20041220_상반기_중부지역본부(2006년-060102)_1. 기계환경분야(0709)_공사_응집용교반기_원일기계_조달청_설치원가" xfId="2208"/>
    <cellStyle name="_경남지역본부_20041220_상반기_중부지역본부(2006년-060102)_1. 기계환경분야(0709)_공사_응집용교반기_원일기계_조달청_설치원가_우체국예금특별회계 회계제도 개선방안 연구용역" xfId="2209"/>
    <cellStyle name="_경남지역본부_20041220_상반기_중부지역본부(2006년-060102)_1. 기계환경분야(0709)_공사_응집용교반기_원일기계_조달청_설치원가_해외농업개발 농산물 물류 조사_한국농어촌공사" xfId="2210"/>
    <cellStyle name="_경남지역본부_20041220_상반기_중부지역본부(2006년-060102)_1. 기계환경분야(0709)_공사_응집용교반기_원일기계_조달청_우체국예금특별회계 회계제도 개선방안 연구용역" xfId="2211"/>
    <cellStyle name="_경남지역본부_20041220_상반기_중부지역본부(2006년-060102)_1. 기계환경분야(0709)_공사_응집용교반기_원일기계_조달청_해외농업개발 농산물 물류 조사_한국농어촌공사" xfId="2212"/>
    <cellStyle name="_경남지역본부_20041220_상반기_중부지역본부(2006년-060102)_1. 기계환경분야(0709)_우체국예금특별회계 회계제도 개선방안 연구용역" xfId="2213"/>
    <cellStyle name="_경남지역본부_20041220_상반기_중부지역본부(2006년-060102)_1. 기계환경분야(0709)_해외농업개발 농산물 물류 조사_한국농어촌공사" xfId="2214"/>
    <cellStyle name="_경남지역본부_20041220_상반기_중부지역본부(2006년-060102)_공사_응집용교반기_원일기계_조달청" xfId="2215"/>
    <cellStyle name="_경남지역본부_20041220_상반기_중부지역본부(2006년-060102)_공사_응집용교반기_원일기계_조달청_설치원가" xfId="2216"/>
    <cellStyle name="_경남지역본부_20041220_상반기_중부지역본부(2006년-060102)_공사_응집용교반기_원일기계_조달청_설치원가_우체국예금특별회계 회계제도 개선방안 연구용역" xfId="2217"/>
    <cellStyle name="_경남지역본부_20041220_상반기_중부지역본부(2006년-060102)_공사_응집용교반기_원일기계_조달청_설치원가_해외농업개발 농산물 물류 조사_한국농어촌공사" xfId="2218"/>
    <cellStyle name="_경남지역본부_20041220_상반기_중부지역본부(2006년-060102)_공사_응집용교반기_원일기계_조달청_우체국예금특별회계 회계제도 개선방안 연구용역" xfId="2219"/>
    <cellStyle name="_경남지역본부_20041220_상반기_중부지역본부(2006년-060102)_공사_응집용교반기_원일기계_조달청_해외농업개발 농산물 물류 조사_한국농어촌공사" xfId="2220"/>
    <cellStyle name="_경남지역본부_20041220_상반기_중부지역본부(2006년-060102)_우체국예금특별회계 회계제도 개선방안 연구용역" xfId="2221"/>
    <cellStyle name="_경남지역본부_20041220_상반기_중부지역본부(2006년-060102)_해외농업개발 농산물 물류 조사_한국농어촌공사" xfId="2222"/>
    <cellStyle name="_경남지역본부_20041220_상반기_해외농업개발 농산물 물류 조사_한국농어촌공사" xfId="2223"/>
    <cellStyle name="_경북지역본부-" xfId="340"/>
    <cellStyle name="_계중기(최종)" xfId="2271"/>
    <cellStyle name="_계중기(최종)_1. 기계환경분야(0709)" xfId="2272"/>
    <cellStyle name="_계중기(최종)_1. 기계환경분야(0709)_1. 기계환경분야(0709)" xfId="2273"/>
    <cellStyle name="_계중기(최종)_1. 기계환경분야(0709)_1. 기계환경분야(0709)_공사_응집용교반기_원일기계_조달청" xfId="2274"/>
    <cellStyle name="_계중기(최종)_1. 기계환경분야(0709)_1. 기계환경분야(0709)_공사_응집용교반기_원일기계_조달청_설치원가" xfId="2275"/>
    <cellStyle name="_계중기(최종)_1. 기계환경분야(0709)_1. 기계환경분야(0709)_공사_응집용교반기_원일기계_조달청_설치원가_우체국예금특별회계 회계제도 개선방안 연구용역" xfId="2276"/>
    <cellStyle name="_계중기(최종)_1. 기계환경분야(0709)_1. 기계환경분야(0709)_공사_응집용교반기_원일기계_조달청_설치원가_해외농업개발 농산물 물류 조사_한국농어촌공사" xfId="2277"/>
    <cellStyle name="_계중기(최종)_1. 기계환경분야(0709)_1. 기계환경분야(0709)_공사_응집용교반기_원일기계_조달청_우체국예금특별회계 회계제도 개선방안 연구용역" xfId="2278"/>
    <cellStyle name="_계중기(최종)_1. 기계환경분야(0709)_1. 기계환경분야(0709)_공사_응집용교반기_원일기계_조달청_해외농업개발 농산물 물류 조사_한국농어촌공사" xfId="2279"/>
    <cellStyle name="_계중기(최종)_1. 기계환경분야(0709)_1. 기계환경분야(0709)_우체국예금특별회계 회계제도 개선방안 연구용역" xfId="2280"/>
    <cellStyle name="_계중기(최종)_1. 기계환경분야(0709)_1. 기계환경분야(0709)_해외농업개발 농산물 물류 조사_한국농어촌공사" xfId="2281"/>
    <cellStyle name="_계중기(최종)_1. 기계환경분야(0709)_1. 기계환경분야(제조)" xfId="2282"/>
    <cellStyle name="_계중기(최종)_1. 기계환경분야(0709)_1. 기계환경분야(제조)_공사_응집용교반기_원일기계_조달청" xfId="2283"/>
    <cellStyle name="_계중기(최종)_1. 기계환경분야(0709)_1. 기계환경분야(제조)_공사_응집용교반기_원일기계_조달청_설치원가" xfId="2284"/>
    <cellStyle name="_계중기(최종)_1. 기계환경분야(0709)_1. 기계환경분야(제조)_공사_응집용교반기_원일기계_조달청_설치원가_우체국예금특별회계 회계제도 개선방안 연구용역" xfId="2285"/>
    <cellStyle name="_계중기(최종)_1. 기계환경분야(0709)_1. 기계환경분야(제조)_공사_응집용교반기_원일기계_조달청_설치원가_해외농업개발 농산물 물류 조사_한국농어촌공사" xfId="2286"/>
    <cellStyle name="_계중기(최종)_1. 기계환경분야(0709)_1. 기계환경분야(제조)_공사_응집용교반기_원일기계_조달청_우체국예금특별회계 회계제도 개선방안 연구용역" xfId="2287"/>
    <cellStyle name="_계중기(최종)_1. 기계환경분야(0709)_1. 기계환경분야(제조)_공사_응집용교반기_원일기계_조달청_해외농업개발 농산물 물류 조사_한국농어촌공사" xfId="2288"/>
    <cellStyle name="_계중기(최종)_1. 기계환경분야(0709)_1. 기계환경분야(제조)_우체국예금특별회계 회계제도 개선방안 연구용역" xfId="2289"/>
    <cellStyle name="_계중기(최종)_1. 기계환경분야(0709)_1. 기계환경분야(제조)_해외농업개발 농산물 물류 조사_한국농어촌공사" xfId="2290"/>
    <cellStyle name="_계중기(최종)_1. 기계환경분야(0709)_공사_응집용교반기_원일기계_조달청" xfId="2291"/>
    <cellStyle name="_계중기(최종)_1. 기계환경분야(0709)_공사_응집용교반기_원일기계_조달청_설치원가" xfId="2292"/>
    <cellStyle name="_계중기(최종)_1. 기계환경분야(0709)_공사_응집용교반기_원일기계_조달청_설치원가_우체국예금특별회계 회계제도 개선방안 연구용역" xfId="2293"/>
    <cellStyle name="_계중기(최종)_1. 기계환경분야(0709)_공사_응집용교반기_원일기계_조달청_설치원가_해외농업개발 농산물 물류 조사_한국농어촌공사" xfId="2294"/>
    <cellStyle name="_계중기(최종)_1. 기계환경분야(0709)_공사_응집용교반기_원일기계_조달청_우체국예금특별회계 회계제도 개선방안 연구용역" xfId="2295"/>
    <cellStyle name="_계중기(최종)_1. 기계환경분야(0709)_공사_응집용교반기_원일기계_조달청_해외농업개발 농산물 물류 조사_한국농어촌공사" xfId="2296"/>
    <cellStyle name="_계중기(최종)_1. 기계환경분야(0709)_우체국예금특별회계 회계제도 개선방안 연구용역" xfId="2297"/>
    <cellStyle name="_계중기(최종)_1. 기계환경분야(0709)_해외농업개발 농산물 물류 조사_한국농어촌공사" xfId="2298"/>
    <cellStyle name="_계중기(최종)_공사_응집용교반기_원일기계_조달청" xfId="2299"/>
    <cellStyle name="_계중기(최종)_공사_응집용교반기_원일기계_조달청_설치원가" xfId="2300"/>
    <cellStyle name="_계중기(최종)_공사_응집용교반기_원일기계_조달청_설치원가_우체국예금특별회계 회계제도 개선방안 연구용역" xfId="2301"/>
    <cellStyle name="_계중기(최종)_공사_응집용교반기_원일기계_조달청_설치원가_해외농업개발 농산물 물류 조사_한국농어촌공사" xfId="2302"/>
    <cellStyle name="_계중기(최종)_공사_응집용교반기_원일기계_조달청_우체국예금특별회계 회계제도 개선방안 연구용역" xfId="2303"/>
    <cellStyle name="_계중기(최종)_공사_응집용교반기_원일기계_조달청_해외농업개발 농산물 물류 조사_한국농어촌공사" xfId="2304"/>
    <cellStyle name="_계중기(최종)_우체국예금특별회계 회계제도 개선방안 연구용역" xfId="2305"/>
    <cellStyle name="_계중기(최종)_해외농업개발 농산물 물류 조사_한국농어촌공사" xfId="2306"/>
    <cellStyle name="_순천 남부시장" xfId="2505"/>
    <cellStyle name="_순천 남부시장_1. 기계환경분야(0709)" xfId="2507"/>
    <cellStyle name="_순천 남부시장_1. 기계환경분야(0709)_1. 기계환경분야(0709)" xfId="2508"/>
    <cellStyle name="_순천 남부시장_1. 기계환경분야(0709)_1. 기계환경분야(0709)_공사_응집용교반기_원일기계_조달청" xfId="2509"/>
    <cellStyle name="_순천 남부시장_1. 기계환경분야(0709)_1. 기계환경분야(0709)_공사_응집용교반기_원일기계_조달청_설치원가" xfId="2510"/>
    <cellStyle name="_순천 남부시장_1. 기계환경분야(0709)_1. 기계환경분야(0709)_공사_응집용교반기_원일기계_조달청_설치원가_우체국예금특별회계 회계제도 개선방안 연구용역" xfId="2511"/>
    <cellStyle name="_순천 남부시장_1. 기계환경분야(0709)_1. 기계환경분야(0709)_공사_응집용교반기_원일기계_조달청_설치원가_해외농업개발 농산물 물류 조사_한국농어촌공사" xfId="2512"/>
    <cellStyle name="_순천 남부시장_1. 기계환경분야(0709)_1. 기계환경분야(0709)_공사_응집용교반기_원일기계_조달청_우체국예금특별회계 회계제도 개선방안 연구용역" xfId="2513"/>
    <cellStyle name="_순천 남부시장_1. 기계환경분야(0709)_1. 기계환경분야(0709)_공사_응집용교반기_원일기계_조달청_해외농업개발 농산물 물류 조사_한국농어촌공사" xfId="2514"/>
    <cellStyle name="_순천 남부시장_1. 기계환경분야(0709)_1. 기계환경분야(0709)_우체국예금특별회계 회계제도 개선방안 연구용역" xfId="2515"/>
    <cellStyle name="_순천 남부시장_1. 기계환경분야(0709)_1. 기계환경분야(0709)_해외농업개발 농산물 물류 조사_한국농어촌공사" xfId="2516"/>
    <cellStyle name="_순천 남부시장_1. 기계환경분야(0709)_1. 기계환경분야(제조)" xfId="2517"/>
    <cellStyle name="_순천 남부시장_1. 기계환경분야(0709)_1. 기계환경분야(제조)_공사_응집용교반기_원일기계_조달청" xfId="2518"/>
    <cellStyle name="_순천 남부시장_1. 기계환경분야(0709)_1. 기계환경분야(제조)_공사_응집용교반기_원일기계_조달청_설치원가" xfId="2519"/>
    <cellStyle name="_순천 남부시장_1. 기계환경분야(0709)_1. 기계환경분야(제조)_공사_응집용교반기_원일기계_조달청_설치원가_우체국예금특별회계 회계제도 개선방안 연구용역" xfId="2520"/>
    <cellStyle name="_순천 남부시장_1. 기계환경분야(0709)_1. 기계환경분야(제조)_공사_응집용교반기_원일기계_조달청_설치원가_해외농업개발 농산물 물류 조사_한국농어촌공사" xfId="2521"/>
    <cellStyle name="_순천 남부시장_1. 기계환경분야(0709)_1. 기계환경분야(제조)_공사_응집용교반기_원일기계_조달청_우체국예금특별회계 회계제도 개선방안 연구용역" xfId="2522"/>
    <cellStyle name="_순천 남부시장_1. 기계환경분야(0709)_1. 기계환경분야(제조)_공사_응집용교반기_원일기계_조달청_해외농업개발 농산물 물류 조사_한국농어촌공사" xfId="2523"/>
    <cellStyle name="_순천 남부시장_1. 기계환경분야(0709)_1. 기계환경분야(제조)_우체국예금특별회계 회계제도 개선방안 연구용역" xfId="2524"/>
    <cellStyle name="_순천 남부시장_1. 기계환경분야(0709)_1. 기계환경분야(제조)_해외농업개발 농산물 물류 조사_한국농어촌공사" xfId="2525"/>
    <cellStyle name="_순천 남부시장_1. 기계환경분야(0709)_공사_응집용교반기_원일기계_조달청" xfId="2526"/>
    <cellStyle name="_순천 남부시장_1. 기계환경분야(0709)_공사_응집용교반기_원일기계_조달청_설치원가" xfId="2527"/>
    <cellStyle name="_순천 남부시장_1. 기계환경분야(0709)_공사_응집용교반기_원일기계_조달청_설치원가_우체국예금특별회계 회계제도 개선방안 연구용역" xfId="2528"/>
    <cellStyle name="_순천 남부시장_1. 기계환경분야(0709)_공사_응집용교반기_원일기계_조달청_설치원가_해외농업개발 농산물 물류 조사_한국농어촌공사" xfId="2529"/>
    <cellStyle name="_순천 남부시장_1. 기계환경분야(0709)_공사_응집용교반기_원일기계_조달청_우체국예금특별회계 회계제도 개선방안 연구용역" xfId="2530"/>
    <cellStyle name="_순천 남부시장_1. 기계환경분야(0709)_공사_응집용교반기_원일기계_조달청_해외농업개발 농산물 물류 조사_한국농어촌공사" xfId="2531"/>
    <cellStyle name="_순천 남부시장_1. 기계환경분야(0709)_우체국예금특별회계 회계제도 개선방안 연구용역" xfId="2532"/>
    <cellStyle name="_순천 남부시장_1. 기계환경분야(0709)_해외농업개발 농산물 물류 조사_한국농어촌공사" xfId="2533"/>
    <cellStyle name="_순천 남부시장_공사_응집용교반기_원일기계_조달청" xfId="2534"/>
    <cellStyle name="_순천 남부시장_공사_응집용교반기_원일기계_조달청_설치원가" xfId="2535"/>
    <cellStyle name="_순천 남부시장_공사_응집용교반기_원일기계_조달청_설치원가_우체국예금특별회계 회계제도 개선방안 연구용역" xfId="2536"/>
    <cellStyle name="_순천 남부시장_공사_응집용교반기_원일기계_조달청_설치원가_해외농업개발 농산물 물류 조사_한국농어촌공사" xfId="2537"/>
    <cellStyle name="_순천 남부시장_공사_응집용교반기_원일기계_조달청_우체국예금특별회계 회계제도 개선방안 연구용역" xfId="2538"/>
    <cellStyle name="_순천 남부시장_공사_응집용교반기_원일기계_조달청_해외농업개발 농산물 물류 조사_한국농어촌공사" xfId="2539"/>
    <cellStyle name="_순천 남부시장_우체국예금특별회계 회계제도 개선방안 연구용역" xfId="2540"/>
    <cellStyle name="_순천 남부시장_해외농업개발 농산물 물류 조사_한국농어촌공사" xfId="2541"/>
    <cellStyle name="_승강기 및 CRT 감시반(0416)" xfId="409"/>
    <cellStyle name="_시흥청소년수련관07-03" xfId="2547"/>
    <cellStyle name="_시흥청소년수련관07-03_광주유아전시물09-12" xfId="2548"/>
    <cellStyle name="_시흥청소년수련관07-03_화성시꽃전시장10-03" xfId="2549"/>
    <cellStyle name="_신·재생에너지홍보관 전시물제작(전시조합)" xfId="2552"/>
    <cellStyle name="_신·재생에너지홍보관 전시물제작(전시조합)_1. 기계환경분야(0709)" xfId="2553"/>
    <cellStyle name="_신·재생에너지홍보관 전시물제작(전시조합)_1. 기계환경분야(0709)_1. 기계환경분야(0709)" xfId="2554"/>
    <cellStyle name="_신·재생에너지홍보관 전시물제작(전시조합)_1. 기계환경분야(0709)_1. 기계환경분야(0709)_공사_응집용교반기_원일기계_조달청" xfId="2555"/>
    <cellStyle name="_신·재생에너지홍보관 전시물제작(전시조합)_1. 기계환경분야(0709)_1. 기계환경분야(0709)_공사_응집용교반기_원일기계_조달청_설치원가" xfId="2556"/>
    <cellStyle name="_신·재생에너지홍보관 전시물제작(전시조합)_1. 기계환경분야(0709)_1. 기계환경분야(0709)_공사_응집용교반기_원일기계_조달청_설치원가_우체국예금특별회계 회계제도 개선방안 연구용역" xfId="2557"/>
    <cellStyle name="_신·재생에너지홍보관 전시물제작(전시조합)_1. 기계환경분야(0709)_1. 기계환경분야(0709)_공사_응집용교반기_원일기계_조달청_설치원가_해외농업개발 농산물 물류 조사_한국농어촌공사" xfId="2558"/>
    <cellStyle name="_신·재생에너지홍보관 전시물제작(전시조합)_1. 기계환경분야(0709)_1. 기계환경분야(0709)_공사_응집용교반기_원일기계_조달청_우체국예금특별회계 회계제도 개선방안 연구용역" xfId="2559"/>
    <cellStyle name="_신·재생에너지홍보관 전시물제작(전시조합)_1. 기계환경분야(0709)_1. 기계환경분야(0709)_공사_응집용교반기_원일기계_조달청_해외농업개발 농산물 물류 조사_한국농어촌공사" xfId="2560"/>
    <cellStyle name="_신·재생에너지홍보관 전시물제작(전시조합)_1. 기계환경분야(0709)_1. 기계환경분야(0709)_우체국예금특별회계 회계제도 개선방안 연구용역" xfId="2561"/>
    <cellStyle name="_신·재생에너지홍보관 전시물제작(전시조합)_1. 기계환경분야(0709)_1. 기계환경분야(0709)_해외농업개발 농산물 물류 조사_한국농어촌공사" xfId="2562"/>
    <cellStyle name="_신·재생에너지홍보관 전시물제작(전시조합)_1. 기계환경분야(0709)_1. 기계환경분야(제조)" xfId="2563"/>
    <cellStyle name="_신·재생에너지홍보관 전시물제작(전시조합)_1. 기계환경분야(0709)_1. 기계환경분야(제조)_공사_응집용교반기_원일기계_조달청" xfId="2564"/>
    <cellStyle name="_신·재생에너지홍보관 전시물제작(전시조합)_1. 기계환경분야(0709)_1. 기계환경분야(제조)_공사_응집용교반기_원일기계_조달청_설치원가" xfId="2565"/>
    <cellStyle name="_신·재생에너지홍보관 전시물제작(전시조합)_1. 기계환경분야(0709)_1. 기계환경분야(제조)_공사_응집용교반기_원일기계_조달청_설치원가_우체국예금특별회계 회계제도 개선방안 연구용역" xfId="2566"/>
    <cellStyle name="_신·재생에너지홍보관 전시물제작(전시조합)_1. 기계환경분야(0709)_1. 기계환경분야(제조)_공사_응집용교반기_원일기계_조달청_설치원가_해외농업개발 농산물 물류 조사_한국농어촌공사" xfId="2567"/>
    <cellStyle name="_신·재생에너지홍보관 전시물제작(전시조합)_1. 기계환경분야(0709)_1. 기계환경분야(제조)_공사_응집용교반기_원일기계_조달청_우체국예금특별회계 회계제도 개선방안 연구용역" xfId="2568"/>
    <cellStyle name="_신·재생에너지홍보관 전시물제작(전시조합)_1. 기계환경분야(0709)_1. 기계환경분야(제조)_공사_응집용교반기_원일기계_조달청_해외농업개발 농산물 물류 조사_한국농어촌공사" xfId="2569"/>
    <cellStyle name="_신·재생에너지홍보관 전시물제작(전시조합)_1. 기계환경분야(0709)_1. 기계환경분야(제조)_우체국예금특별회계 회계제도 개선방안 연구용역" xfId="2570"/>
    <cellStyle name="_신·재생에너지홍보관 전시물제작(전시조합)_1. 기계환경분야(0709)_1. 기계환경분야(제조)_해외농업개발 농산물 물류 조사_한국농어촌공사" xfId="2571"/>
    <cellStyle name="_신·재생에너지홍보관 전시물제작(전시조합)_1. 기계환경분야(0709)_공사_응집용교반기_원일기계_조달청" xfId="2572"/>
    <cellStyle name="_신·재생에너지홍보관 전시물제작(전시조합)_1. 기계환경분야(0709)_공사_응집용교반기_원일기계_조달청_설치원가" xfId="2573"/>
    <cellStyle name="_신·재생에너지홍보관 전시물제작(전시조합)_1. 기계환경분야(0709)_공사_응집용교반기_원일기계_조달청_설치원가_우체국예금특별회계 회계제도 개선방안 연구용역" xfId="2574"/>
    <cellStyle name="_신·재생에너지홍보관 전시물제작(전시조합)_1. 기계환경분야(0709)_공사_응집용교반기_원일기계_조달청_설치원가_해외농업개발 농산물 물류 조사_한국농어촌공사" xfId="2575"/>
    <cellStyle name="_신·재생에너지홍보관 전시물제작(전시조합)_1. 기계환경분야(0709)_공사_응집용교반기_원일기계_조달청_우체국예금특별회계 회계제도 개선방안 연구용역" xfId="2576"/>
    <cellStyle name="_신·재생에너지홍보관 전시물제작(전시조합)_1. 기계환경분야(0709)_공사_응집용교반기_원일기계_조달청_해외농업개발 농산물 물류 조사_한국농어촌공사" xfId="2577"/>
    <cellStyle name="_신·재생에너지홍보관 전시물제작(전시조합)_1. 기계환경분야(0709)_우체국예금특별회계 회계제도 개선방안 연구용역" xfId="2578"/>
    <cellStyle name="_신·재생에너지홍보관 전시물제작(전시조합)_1. 기계환경분야(0709)_해외농업개발 농산물 물류 조사_한국농어촌공사" xfId="2579"/>
    <cellStyle name="_신·재생에너지홍보관 전시물제작(전시조합)_공사_응집용교반기_원일기계_조달청" xfId="2580"/>
    <cellStyle name="_신·재생에너지홍보관 전시물제작(전시조합)_공사_응집용교반기_원일기계_조달청_설치원가" xfId="2581"/>
    <cellStyle name="_신·재생에너지홍보관 전시물제작(전시조합)_공사_응집용교반기_원일기계_조달청_설치원가_우체국예금특별회계 회계제도 개선방안 연구용역" xfId="2582"/>
    <cellStyle name="_신·재생에너지홍보관 전시물제작(전시조합)_공사_응집용교반기_원일기계_조달청_설치원가_해외농업개발 농산물 물류 조사_한국농어촌공사" xfId="2583"/>
    <cellStyle name="_신·재생에너지홍보관 전시물제작(전시조합)_공사_응집용교반기_원일기계_조달청_우체국예금특별회계 회계제도 개선방안 연구용역" xfId="2584"/>
    <cellStyle name="_신·재생에너지홍보관 전시물제작(전시조합)_공사_응집용교반기_원일기계_조달청_해외농업개발 농산물 물류 조사_한국농어촌공사" xfId="2585"/>
    <cellStyle name="_신·재생에너지홍보관 전시물제작(전시조합)_우체국예금특별회계 회계제도 개선방안 연구용역" xfId="2586"/>
    <cellStyle name="_신·재생에너지홍보관 전시물제작(전시조합)_해외농업개발 농산물 물류 조사_한국농어촌공사" xfId="2587"/>
    <cellStyle name="_신한은행" xfId="2598"/>
    <cellStyle name="_신한은행_시흥청소년수련관07-03" xfId="2599"/>
    <cellStyle name="_신한은행_여수시범거리간판07-03" xfId="2600"/>
    <cellStyle name="_실시설계(060921)" xfId="2603"/>
    <cellStyle name="_실시설계(060921)_실시설계(070920)" xfId="2604"/>
    <cellStyle name="_실시설계(070921)" xfId="2606"/>
    <cellStyle name="_여수시범거리간판07-03" xfId="2635"/>
    <cellStyle name="_여수시범거리간판07-03_광주유아전시물09-12" xfId="2636"/>
    <cellStyle name="_여수시범거리간판07-03_시흥청소년수련관_오억오천(07(1).03.13)" xfId="2637"/>
    <cellStyle name="_여수시범거리간판07-03_시흥청소년수련관_오억오천(07(1).03.13)_광주유아전시물09-12" xfId="2638"/>
    <cellStyle name="_여수시범거리간판07-03_시흥청소년수련관_오억오천(07(1).03.13)_화성시꽃전시장10-03" xfId="2639"/>
    <cellStyle name="_여수시범거리간판07-03_화성시꽃전시장10-03" xfId="2640"/>
    <cellStyle name="_영상hw0328" xfId="2652"/>
    <cellStyle name="_원가" xfId="2666"/>
    <cellStyle name="_전남남부권광역상수도 수처리모형(설치-최종)" xfId="3750"/>
    <cellStyle name="_전남남부권광역상수도 수처리모형(설치-최종)_1. 기계환경분야(0709)" xfId="3751"/>
    <cellStyle name="_전남남부권광역상수도 수처리모형(설치-최종)_1. 기계환경분야(0709)_1. 기계환경분야(0709)" xfId="3752"/>
    <cellStyle name="_전남남부권광역상수도 수처리모형(설치-최종)_1. 기계환경분야(0709)_1. 기계환경분야(0709)_공사_응집용교반기_원일기계_조달청" xfId="3753"/>
    <cellStyle name="_전남남부권광역상수도 수처리모형(설치-최종)_1. 기계환경분야(0709)_1. 기계환경분야(0709)_공사_응집용교반기_원일기계_조달청_설치원가" xfId="3754"/>
    <cellStyle name="_전남남부권광역상수도 수처리모형(설치-최종)_1. 기계환경분야(0709)_1. 기계환경분야(0709)_공사_응집용교반기_원일기계_조달청_설치원가_우체국예금특별회계 회계제도 개선방안 연구용역" xfId="3755"/>
    <cellStyle name="_전남남부권광역상수도 수처리모형(설치-최종)_1. 기계환경분야(0709)_1. 기계환경분야(0709)_공사_응집용교반기_원일기계_조달청_설치원가_해외농업개발 농산물 물류 조사_한국농어촌공사" xfId="3756"/>
    <cellStyle name="_전남남부권광역상수도 수처리모형(설치-최종)_1. 기계환경분야(0709)_1. 기계환경분야(0709)_공사_응집용교반기_원일기계_조달청_우체국예금특별회계 회계제도 개선방안 연구용역" xfId="3757"/>
    <cellStyle name="_전남남부권광역상수도 수처리모형(설치-최종)_1. 기계환경분야(0709)_1. 기계환경분야(0709)_공사_응집용교반기_원일기계_조달청_해외농업개발 농산물 물류 조사_한국농어촌공사" xfId="3758"/>
    <cellStyle name="_전남남부권광역상수도 수처리모형(설치-최종)_1. 기계환경분야(0709)_1. 기계환경분야(0709)_우체국예금특별회계 회계제도 개선방안 연구용역" xfId="3759"/>
    <cellStyle name="_전남남부권광역상수도 수처리모형(설치-최종)_1. 기계환경분야(0709)_1. 기계환경분야(0709)_해외농업개발 농산물 물류 조사_한국농어촌공사" xfId="3760"/>
    <cellStyle name="_전남남부권광역상수도 수처리모형(설치-최종)_1. 기계환경분야(0709)_1. 기계환경분야(제조)" xfId="3761"/>
    <cellStyle name="_전남남부권광역상수도 수처리모형(설치-최종)_1. 기계환경분야(0709)_1. 기계환경분야(제조)_공사_응집용교반기_원일기계_조달청" xfId="3762"/>
    <cellStyle name="_전남남부권광역상수도 수처리모형(설치-최종)_1. 기계환경분야(0709)_1. 기계환경분야(제조)_공사_응집용교반기_원일기계_조달청_설치원가" xfId="3763"/>
    <cellStyle name="_전남남부권광역상수도 수처리모형(설치-최종)_1. 기계환경분야(0709)_1. 기계환경분야(제조)_공사_응집용교반기_원일기계_조달청_설치원가_우체국예금특별회계 회계제도 개선방안 연구용역" xfId="3764"/>
    <cellStyle name="_전남남부권광역상수도 수처리모형(설치-최종)_1. 기계환경분야(0709)_1. 기계환경분야(제조)_공사_응집용교반기_원일기계_조달청_설치원가_해외농업개발 농산물 물류 조사_한국농어촌공사" xfId="3765"/>
    <cellStyle name="_전남남부권광역상수도 수처리모형(설치-최종)_1. 기계환경분야(0709)_1. 기계환경분야(제조)_공사_응집용교반기_원일기계_조달청_우체국예금특별회계 회계제도 개선방안 연구용역" xfId="3766"/>
    <cellStyle name="_전남남부권광역상수도 수처리모형(설치-최종)_1. 기계환경분야(0709)_1. 기계환경분야(제조)_공사_응집용교반기_원일기계_조달청_해외농업개발 농산물 물류 조사_한국농어촌공사" xfId="3767"/>
    <cellStyle name="_전남남부권광역상수도 수처리모형(설치-최종)_1. 기계환경분야(0709)_1. 기계환경분야(제조)_우체국예금특별회계 회계제도 개선방안 연구용역" xfId="3768"/>
    <cellStyle name="_전남남부권광역상수도 수처리모형(설치-최종)_1. 기계환경분야(0709)_1. 기계환경분야(제조)_해외농업개발 농산물 물류 조사_한국농어촌공사" xfId="3769"/>
    <cellStyle name="_전남남부권광역상수도 수처리모형(설치-최종)_1. 기계환경분야(0709)_공사_응집용교반기_원일기계_조달청" xfId="3770"/>
    <cellStyle name="_전남남부권광역상수도 수처리모형(설치-최종)_1. 기계환경분야(0709)_공사_응집용교반기_원일기계_조달청_설치원가" xfId="3771"/>
    <cellStyle name="_전남남부권광역상수도 수처리모형(설치-최종)_1. 기계환경분야(0709)_공사_응집용교반기_원일기계_조달청_설치원가_우체국예금특별회계 회계제도 개선방안 연구용역" xfId="3772"/>
    <cellStyle name="_전남남부권광역상수도 수처리모형(설치-최종)_1. 기계환경분야(0709)_공사_응집용교반기_원일기계_조달청_설치원가_해외농업개발 농산물 물류 조사_한국농어촌공사" xfId="3773"/>
    <cellStyle name="_전남남부권광역상수도 수처리모형(설치-최종)_1. 기계환경분야(0709)_공사_응집용교반기_원일기계_조달청_우체국예금특별회계 회계제도 개선방안 연구용역" xfId="3774"/>
    <cellStyle name="_전남남부권광역상수도 수처리모형(설치-최종)_1. 기계환경분야(0709)_공사_응집용교반기_원일기계_조달청_해외농업개발 농산물 물류 조사_한국농어촌공사" xfId="3775"/>
    <cellStyle name="_전남남부권광역상수도 수처리모형(설치-최종)_1. 기계환경분야(0709)_우체국예금특별회계 회계제도 개선방안 연구용역" xfId="3776"/>
    <cellStyle name="_전남남부권광역상수도 수처리모형(설치-최종)_1. 기계환경분야(0709)_해외농업개발 농산물 물류 조사_한국농어촌공사" xfId="3777"/>
    <cellStyle name="_전남남부권광역상수도 수처리모형(설치-최종)_공사_응집용교반기_원일기계_조달청" xfId="3778"/>
    <cellStyle name="_전남남부권광역상수도 수처리모형(설치-최종)_공사_응집용교반기_원일기계_조달청_설치원가" xfId="3779"/>
    <cellStyle name="_전남남부권광역상수도 수처리모형(설치-최종)_공사_응집용교반기_원일기계_조달청_설치원가_우체국예금특별회계 회계제도 개선방안 연구용역" xfId="3780"/>
    <cellStyle name="_전남남부권광역상수도 수처리모형(설치-최종)_공사_응집용교반기_원일기계_조달청_설치원가_해외농업개발 농산물 물류 조사_한국농어촌공사" xfId="3781"/>
    <cellStyle name="_전남남부권광역상수도 수처리모형(설치-최종)_공사_응집용교반기_원일기계_조달청_우체국예금특별회계 회계제도 개선방안 연구용역" xfId="3782"/>
    <cellStyle name="_전남남부권광역상수도 수처리모형(설치-최종)_공사_응집용교반기_원일기계_조달청_해외농업개발 농산물 물류 조사_한국농어촌공사" xfId="3783"/>
    <cellStyle name="_전남남부권광역상수도 수처리모형(설치-최종)_우체국예금특별회계 회계제도 개선방안 연구용역" xfId="3784"/>
    <cellStyle name="_전남남부권광역상수도 수처리모형(설치-최종)_해외농업개발 농산물 물류 조사_한국농어촌공사" xfId="3785"/>
    <cellStyle name="_전남남부권광역상수도 수처리모형(제조-최종)" xfId="3823"/>
    <cellStyle name="_중부지역본부-" xfId="456"/>
    <cellStyle name="_중부지역본부(2006년)_기준" xfId="457"/>
    <cellStyle name="_중부지역본부(2006년)_기준_1. 기계환경분야(0709)" xfId="3912"/>
    <cellStyle name="_중부지역본부(2006년)_기준_1. 기계환경분야(0709)_1. 기계환경분야(0709)" xfId="3913"/>
    <cellStyle name="_중부지역본부(2006년)_기준_1. 기계환경분야(0709)_1. 기계환경분야(0709)_공사_응집용교반기_원일기계_조달청" xfId="3914"/>
    <cellStyle name="_중부지역본부(2006년)_기준_1. 기계환경분야(0709)_1. 기계환경분야(0709)_공사_응집용교반기_원일기계_조달청_설치원가" xfId="3915"/>
    <cellStyle name="_중부지역본부(2006년)_기준_1. 기계환경분야(0709)_1. 기계환경분야(0709)_공사_응집용교반기_원일기계_조달청_설치원가_우체국예금특별회계 회계제도 개선방안 연구용역" xfId="3916"/>
    <cellStyle name="_중부지역본부(2006년)_기준_1. 기계환경분야(0709)_1. 기계환경분야(0709)_공사_응집용교반기_원일기계_조달청_설치원가_해외농업개발 농산물 물류 조사_한국농어촌공사" xfId="3917"/>
    <cellStyle name="_중부지역본부(2006년)_기준_1. 기계환경분야(0709)_1. 기계환경분야(0709)_공사_응집용교반기_원일기계_조달청_우체국예금특별회계 회계제도 개선방안 연구용역" xfId="3918"/>
    <cellStyle name="_중부지역본부(2006년)_기준_1. 기계환경분야(0709)_1. 기계환경분야(0709)_공사_응집용교반기_원일기계_조달청_해외농업개발 농산물 물류 조사_한국농어촌공사" xfId="3919"/>
    <cellStyle name="_중부지역본부(2006년)_기준_1. 기계환경분야(0709)_1. 기계환경분야(0709)_우체국예금특별회계 회계제도 개선방안 연구용역" xfId="3920"/>
    <cellStyle name="_중부지역본부(2006년)_기준_1. 기계환경분야(0709)_1. 기계환경분야(0709)_해외농업개발 농산물 물류 조사_한국농어촌공사" xfId="3921"/>
    <cellStyle name="_중부지역본부(2006년)_기준_1. 기계환경분야(0709)_1. 기계환경분야(제조)" xfId="3922"/>
    <cellStyle name="_중부지역본부(2006년)_기준_1. 기계환경분야(0709)_1. 기계환경분야(제조)_공사_응집용교반기_원일기계_조달청" xfId="3923"/>
    <cellStyle name="_중부지역본부(2006년)_기준_1. 기계환경분야(0709)_1. 기계환경분야(제조)_공사_응집용교반기_원일기계_조달청_설치원가" xfId="3924"/>
    <cellStyle name="_중부지역본부(2006년)_기준_1. 기계환경분야(0709)_1. 기계환경분야(제조)_공사_응집용교반기_원일기계_조달청_설치원가_우체국예금특별회계 회계제도 개선방안 연구용역" xfId="3925"/>
    <cellStyle name="_중부지역본부(2006년)_기준_1. 기계환경분야(0709)_1. 기계환경분야(제조)_공사_응집용교반기_원일기계_조달청_설치원가_해외농업개발 농산물 물류 조사_한국농어촌공사" xfId="3926"/>
    <cellStyle name="_중부지역본부(2006년)_기준_1. 기계환경분야(0709)_1. 기계환경분야(제조)_공사_응집용교반기_원일기계_조달청_우체국예금특별회계 회계제도 개선방안 연구용역" xfId="3927"/>
    <cellStyle name="_중부지역본부(2006년)_기준_1. 기계환경분야(0709)_1. 기계환경분야(제조)_공사_응집용교반기_원일기계_조달청_해외농업개발 농산물 물류 조사_한국농어촌공사" xfId="3928"/>
    <cellStyle name="_중부지역본부(2006년)_기준_1. 기계환경분야(0709)_1. 기계환경분야(제조)_우체국예금특별회계 회계제도 개선방안 연구용역" xfId="3929"/>
    <cellStyle name="_중부지역본부(2006년)_기준_1. 기계환경분야(0709)_1. 기계환경분야(제조)_해외농업개발 농산물 물류 조사_한국농어촌공사" xfId="3930"/>
    <cellStyle name="_중부지역본부(2006년)_기준_1. 기계환경분야(0709)_공사_응집용교반기_원일기계_조달청" xfId="3931"/>
    <cellStyle name="_중부지역본부(2006년)_기준_1. 기계환경분야(0709)_공사_응집용교반기_원일기계_조달청_설치원가" xfId="3932"/>
    <cellStyle name="_중부지역본부(2006년)_기준_1. 기계환경분야(0709)_공사_응집용교반기_원일기계_조달청_설치원가_우체국예금특별회계 회계제도 개선방안 연구용역" xfId="3933"/>
    <cellStyle name="_중부지역본부(2006년)_기준_1. 기계환경분야(0709)_공사_응집용교반기_원일기계_조달청_설치원가_해외농업개발 농산물 물류 조사_한국농어촌공사" xfId="3934"/>
    <cellStyle name="_중부지역본부(2006년)_기준_1. 기계환경분야(0709)_공사_응집용교반기_원일기계_조달청_우체국예금특별회계 회계제도 개선방안 연구용역" xfId="3935"/>
    <cellStyle name="_중부지역본부(2006년)_기준_1. 기계환경분야(0709)_공사_응집용교반기_원일기계_조달청_해외농업개발 농산물 물류 조사_한국농어촌공사" xfId="3936"/>
    <cellStyle name="_중부지역본부(2006년)_기준_1. 기계환경분야(0709)_우체국예금특별회계 회계제도 개선방안 연구용역" xfId="3937"/>
    <cellStyle name="_중부지역본부(2006년)_기준_1. 기계환경분야(0709)_해외농업개발 농산물 물류 조사_한국농어촌공사" xfId="3938"/>
    <cellStyle name="_중부지역본부(2006년)_기준_경남지역본부(2006년)" xfId="458"/>
    <cellStyle name="_중부지역본부(2006년)_기준_경남지역본부(2006년도)" xfId="459"/>
    <cellStyle name="_중부지역본부(2006년)_기준_경북지역본부(2006년)" xfId="460"/>
    <cellStyle name="_중부지역본부(2006년)_기준_경북지역본부(2006년도)" xfId="461"/>
    <cellStyle name="_중부지역본부(2006년)_기준_공사_응집용교반기_원일기계_조달청" xfId="3939"/>
    <cellStyle name="_중부지역본부(2006년)_기준_공사_응집용교반기_원일기계_조달청_설치원가" xfId="3940"/>
    <cellStyle name="_중부지역본부(2006년)_기준_공사_응집용교반기_원일기계_조달청_설치원가_우체국예금특별회계 회계제도 개선방안 연구용역" xfId="3941"/>
    <cellStyle name="_중부지역본부(2006년)_기준_공사_응집용교반기_원일기계_조달청_설치원가_해외농업개발 농산물 물류 조사_한국농어촌공사" xfId="3942"/>
    <cellStyle name="_중부지역본부(2006년)_기준_공사_응집용교반기_원일기계_조달청_우체국예금특별회계 회계제도 개선방안 연구용역" xfId="3943"/>
    <cellStyle name="_중부지역본부(2006년)_기준_공사_응집용교반기_원일기계_조달청_해외농업개발 농산물 물류 조사_한국농어촌공사" xfId="3944"/>
    <cellStyle name="_중부지역본부(2006년)_기준_우체국예금특별회계 회계제도 개선방안 연구용역" xfId="3945"/>
    <cellStyle name="_중부지역본부(2006년)_기준_해외농업개발 농산물 물류 조사_한국농어촌공사" xfId="3946"/>
    <cellStyle name="_중부지역본부(2006년-051220)" xfId="462"/>
    <cellStyle name="_중부지역본부(2006년-051220)_1. 기계환경분야(0709)" xfId="3947"/>
    <cellStyle name="_중부지역본부(2006년-051220)_1. 기계환경분야(0709)_1. 기계환경분야(0709)" xfId="3948"/>
    <cellStyle name="_중부지역본부(2006년-051220)_1. 기계환경분야(0709)_1. 기계환경분야(0709)_공사_응집용교반기_원일기계_조달청" xfId="3949"/>
    <cellStyle name="_중부지역본부(2006년-051220)_1. 기계환경분야(0709)_1. 기계환경분야(0709)_공사_응집용교반기_원일기계_조달청_설치원가" xfId="3950"/>
    <cellStyle name="_중부지역본부(2006년-051220)_1. 기계환경분야(0709)_1. 기계환경분야(0709)_공사_응집용교반기_원일기계_조달청_설치원가_우체국예금특별회계 회계제도 개선방안 연구용역" xfId="3951"/>
    <cellStyle name="_중부지역본부(2006년-051220)_1. 기계환경분야(0709)_1. 기계환경분야(0709)_공사_응집용교반기_원일기계_조달청_설치원가_해외농업개발 농산물 물류 조사_한국농어촌공사" xfId="3952"/>
    <cellStyle name="_중부지역본부(2006년-051220)_1. 기계환경분야(0709)_1. 기계환경분야(0709)_공사_응집용교반기_원일기계_조달청_우체국예금특별회계 회계제도 개선방안 연구용역" xfId="3953"/>
    <cellStyle name="_중부지역본부(2006년-051220)_1. 기계환경분야(0709)_1. 기계환경분야(0709)_공사_응집용교반기_원일기계_조달청_해외농업개발 농산물 물류 조사_한국농어촌공사" xfId="3954"/>
    <cellStyle name="_중부지역본부(2006년-051220)_1. 기계환경분야(0709)_1. 기계환경분야(0709)_우체국예금특별회계 회계제도 개선방안 연구용역" xfId="3955"/>
    <cellStyle name="_중부지역본부(2006년-051220)_1. 기계환경분야(0709)_1. 기계환경분야(0709)_해외농업개발 농산물 물류 조사_한국농어촌공사" xfId="3956"/>
    <cellStyle name="_중부지역본부(2006년-051220)_1. 기계환경분야(0709)_1. 기계환경분야(제조)" xfId="3957"/>
    <cellStyle name="_중부지역본부(2006년-051220)_1. 기계환경분야(0709)_1. 기계환경분야(제조)_공사_응집용교반기_원일기계_조달청" xfId="3958"/>
    <cellStyle name="_중부지역본부(2006년-051220)_1. 기계환경분야(0709)_1. 기계환경분야(제조)_공사_응집용교반기_원일기계_조달청_설치원가" xfId="3959"/>
    <cellStyle name="_중부지역본부(2006년-051220)_1. 기계환경분야(0709)_1. 기계환경분야(제조)_공사_응집용교반기_원일기계_조달청_설치원가_우체국예금특별회계 회계제도 개선방안 연구용역" xfId="3960"/>
    <cellStyle name="_중부지역본부(2006년-051220)_1. 기계환경분야(0709)_1. 기계환경분야(제조)_공사_응집용교반기_원일기계_조달청_설치원가_해외농업개발 농산물 물류 조사_한국농어촌공사" xfId="3961"/>
    <cellStyle name="_중부지역본부(2006년-051220)_1. 기계환경분야(0709)_1. 기계환경분야(제조)_공사_응집용교반기_원일기계_조달청_우체국예금특별회계 회계제도 개선방안 연구용역" xfId="3962"/>
    <cellStyle name="_중부지역본부(2006년-051220)_1. 기계환경분야(0709)_1. 기계환경분야(제조)_공사_응집용교반기_원일기계_조달청_해외농업개발 농산물 물류 조사_한국농어촌공사" xfId="3963"/>
    <cellStyle name="_중부지역본부(2006년-051220)_1. 기계환경분야(0709)_1. 기계환경분야(제조)_우체국예금특별회계 회계제도 개선방안 연구용역" xfId="3964"/>
    <cellStyle name="_중부지역본부(2006년-051220)_1. 기계환경분야(0709)_1. 기계환경분야(제조)_해외농업개발 농산물 물류 조사_한국농어촌공사" xfId="3965"/>
    <cellStyle name="_중부지역본부(2006년-051220)_1. 기계환경분야(0709)_공사_응집용교반기_원일기계_조달청" xfId="3966"/>
    <cellStyle name="_중부지역본부(2006년-051220)_1. 기계환경분야(0709)_공사_응집용교반기_원일기계_조달청_설치원가" xfId="3967"/>
    <cellStyle name="_중부지역본부(2006년-051220)_1. 기계환경분야(0709)_공사_응집용교반기_원일기계_조달청_설치원가_우체국예금특별회계 회계제도 개선방안 연구용역" xfId="3968"/>
    <cellStyle name="_중부지역본부(2006년-051220)_1. 기계환경분야(0709)_공사_응집용교반기_원일기계_조달청_설치원가_해외농업개발 농산물 물류 조사_한국농어촌공사" xfId="3969"/>
    <cellStyle name="_중부지역본부(2006년-051220)_1. 기계환경분야(0709)_공사_응집용교반기_원일기계_조달청_우체국예금특별회계 회계제도 개선방안 연구용역" xfId="3970"/>
    <cellStyle name="_중부지역본부(2006년-051220)_1. 기계환경분야(0709)_공사_응집용교반기_원일기계_조달청_해외농업개발 농산물 물류 조사_한국농어촌공사" xfId="3971"/>
    <cellStyle name="_중부지역본부(2006년-051220)_1. 기계환경분야(0709)_우체국예금특별회계 회계제도 개선방안 연구용역" xfId="3972"/>
    <cellStyle name="_중부지역본부(2006년-051220)_1. 기계환경분야(0709)_해외농업개발 농산물 물류 조사_한국농어촌공사" xfId="3973"/>
    <cellStyle name="_중부지역본부(2006년-051220)_공사_응집용교반기_원일기계_조달청" xfId="3974"/>
    <cellStyle name="_중부지역본부(2006년-051220)_공사_응집용교반기_원일기계_조달청_설치원가" xfId="3975"/>
    <cellStyle name="_중부지역본부(2006년-051220)_공사_응집용교반기_원일기계_조달청_설치원가_우체국예금특별회계 회계제도 개선방안 연구용역" xfId="3976"/>
    <cellStyle name="_중부지역본부(2006년-051220)_공사_응집용교반기_원일기계_조달청_설치원가_해외농업개발 농산물 물류 조사_한국농어촌공사" xfId="3977"/>
    <cellStyle name="_중부지역본부(2006년-051220)_공사_응집용교반기_원일기계_조달청_우체국예금특별회계 회계제도 개선방안 연구용역" xfId="3978"/>
    <cellStyle name="_중부지역본부(2006년-051220)_공사_응집용교반기_원일기계_조달청_해외농업개발 농산물 물류 조사_한국농어촌공사" xfId="3979"/>
    <cellStyle name="_중부지역본부(2006년-051220)_우체국예금특별회계 회계제도 개선방안 연구용역" xfId="3980"/>
    <cellStyle name="_중부지역본부(2006년-051220)_해외농업개발 농산물 물류 조사_한국농어촌공사" xfId="3981"/>
    <cellStyle name="_중부지역본부(2006년-051228)" xfId="463"/>
    <cellStyle name="_중부지역본부(2006년-051228)_1. 기계환경분야(0709)" xfId="3982"/>
    <cellStyle name="_중부지역본부(2006년-051228)_1. 기계환경분야(0709)_1. 기계환경분야(0709)" xfId="3983"/>
    <cellStyle name="_중부지역본부(2006년-051228)_1. 기계환경분야(0709)_1. 기계환경분야(0709)_공사_응집용교반기_원일기계_조달청" xfId="3984"/>
    <cellStyle name="_중부지역본부(2006년-051228)_1. 기계환경분야(0709)_1. 기계환경분야(0709)_공사_응집용교반기_원일기계_조달청_설치원가" xfId="3985"/>
    <cellStyle name="_중부지역본부(2006년-051228)_1. 기계환경분야(0709)_1. 기계환경분야(0709)_공사_응집용교반기_원일기계_조달청_설치원가_우체국예금특별회계 회계제도 개선방안 연구용역" xfId="3986"/>
    <cellStyle name="_중부지역본부(2006년-051228)_1. 기계환경분야(0709)_1. 기계환경분야(0709)_공사_응집용교반기_원일기계_조달청_설치원가_해외농업개발 농산물 물류 조사_한국농어촌공사" xfId="3987"/>
    <cellStyle name="_중부지역본부(2006년-051228)_1. 기계환경분야(0709)_1. 기계환경분야(0709)_공사_응집용교반기_원일기계_조달청_우체국예금특별회계 회계제도 개선방안 연구용역" xfId="3988"/>
    <cellStyle name="_중부지역본부(2006년-051228)_1. 기계환경분야(0709)_1. 기계환경분야(0709)_공사_응집용교반기_원일기계_조달청_해외농업개발 농산물 물류 조사_한국농어촌공사" xfId="3989"/>
    <cellStyle name="_중부지역본부(2006년-051228)_1. 기계환경분야(0709)_1. 기계환경분야(0709)_우체국예금특별회계 회계제도 개선방안 연구용역" xfId="3990"/>
    <cellStyle name="_중부지역본부(2006년-051228)_1. 기계환경분야(0709)_1. 기계환경분야(0709)_해외농업개발 농산물 물류 조사_한국농어촌공사" xfId="3991"/>
    <cellStyle name="_중부지역본부(2006년-051228)_1. 기계환경분야(0709)_1. 기계환경분야(제조)" xfId="3992"/>
    <cellStyle name="_중부지역본부(2006년-051228)_1. 기계환경분야(0709)_1. 기계환경분야(제조)_공사_응집용교반기_원일기계_조달청" xfId="3993"/>
    <cellStyle name="_중부지역본부(2006년-051228)_1. 기계환경분야(0709)_1. 기계환경분야(제조)_공사_응집용교반기_원일기계_조달청_설치원가" xfId="3994"/>
    <cellStyle name="_중부지역본부(2006년-051228)_1. 기계환경분야(0709)_1. 기계환경분야(제조)_공사_응집용교반기_원일기계_조달청_설치원가_우체국예금특별회계 회계제도 개선방안 연구용역" xfId="3995"/>
    <cellStyle name="_중부지역본부(2006년-051228)_1. 기계환경분야(0709)_1. 기계환경분야(제조)_공사_응집용교반기_원일기계_조달청_설치원가_해외농업개발 농산물 물류 조사_한국농어촌공사" xfId="3996"/>
    <cellStyle name="_중부지역본부(2006년-051228)_1. 기계환경분야(0709)_1. 기계환경분야(제조)_공사_응집용교반기_원일기계_조달청_우체국예금특별회계 회계제도 개선방안 연구용역" xfId="3997"/>
    <cellStyle name="_중부지역본부(2006년-051228)_1. 기계환경분야(0709)_1. 기계환경분야(제조)_공사_응집용교반기_원일기계_조달청_해외농업개발 농산물 물류 조사_한국농어촌공사" xfId="3998"/>
    <cellStyle name="_중부지역본부(2006년-051228)_1. 기계환경분야(0709)_1. 기계환경분야(제조)_우체국예금특별회계 회계제도 개선방안 연구용역" xfId="3999"/>
    <cellStyle name="_중부지역본부(2006년-051228)_1. 기계환경분야(0709)_1. 기계환경분야(제조)_해외농업개발 농산물 물류 조사_한국농어촌공사" xfId="4000"/>
    <cellStyle name="_중부지역본부(2006년-051228)_1. 기계환경분야(0709)_공사_응집용교반기_원일기계_조달청" xfId="4001"/>
    <cellStyle name="_중부지역본부(2006년-051228)_1. 기계환경분야(0709)_공사_응집용교반기_원일기계_조달청_설치원가" xfId="4002"/>
    <cellStyle name="_중부지역본부(2006년-051228)_1. 기계환경분야(0709)_공사_응집용교반기_원일기계_조달청_설치원가_우체국예금특별회계 회계제도 개선방안 연구용역" xfId="4003"/>
    <cellStyle name="_중부지역본부(2006년-051228)_1. 기계환경분야(0709)_공사_응집용교반기_원일기계_조달청_설치원가_해외농업개발 농산물 물류 조사_한국농어촌공사" xfId="4004"/>
    <cellStyle name="_중부지역본부(2006년-051228)_1. 기계환경분야(0709)_공사_응집용교반기_원일기계_조달청_우체국예금특별회계 회계제도 개선방안 연구용역" xfId="4005"/>
    <cellStyle name="_중부지역본부(2006년-051228)_1. 기계환경분야(0709)_공사_응집용교반기_원일기계_조달청_해외농업개발 농산물 물류 조사_한국농어촌공사" xfId="4006"/>
    <cellStyle name="_중부지역본부(2006년-051228)_1. 기계환경분야(0709)_우체국예금특별회계 회계제도 개선방안 연구용역" xfId="4007"/>
    <cellStyle name="_중부지역본부(2006년-051228)_1. 기계환경분야(0709)_해외농업개발 농산물 물류 조사_한국농어촌공사" xfId="4008"/>
    <cellStyle name="_중부지역본부(2006년-051228)_공사_응집용교반기_원일기계_조달청" xfId="4009"/>
    <cellStyle name="_중부지역본부(2006년-051228)_공사_응집용교반기_원일기계_조달청_설치원가" xfId="4010"/>
    <cellStyle name="_중부지역본부(2006년-051228)_공사_응집용교반기_원일기계_조달청_설치원가_우체국예금특별회계 회계제도 개선방안 연구용역" xfId="4011"/>
    <cellStyle name="_중부지역본부(2006년-051228)_공사_응집용교반기_원일기계_조달청_설치원가_해외농업개발 농산물 물류 조사_한국농어촌공사" xfId="4012"/>
    <cellStyle name="_중부지역본부(2006년-051228)_공사_응집용교반기_원일기계_조달청_우체국예금특별회계 회계제도 개선방안 연구용역" xfId="4013"/>
    <cellStyle name="_중부지역본부(2006년-051228)_공사_응집용교반기_원일기계_조달청_해외농업개발 농산물 물류 조사_한국농어촌공사" xfId="4014"/>
    <cellStyle name="_중부지역본부(2006년-051228)_우체국예금특별회계 회계제도 개선방안 연구용역" xfId="4015"/>
    <cellStyle name="_중부지역본부(2006년-051228)_해외농업개발 농산물 물류 조사_한국농어촌공사" xfId="4016"/>
    <cellStyle name="_중부지역본부(2006년-060102)" xfId="464"/>
    <cellStyle name="_중부지역본부(2006년-060102)_1. 기계환경분야(0709)" xfId="4017"/>
    <cellStyle name="_중부지역본부(2006년-060102)_1. 기계환경분야(0709)_1. 기계환경분야(0709)" xfId="4018"/>
    <cellStyle name="_중부지역본부(2006년-060102)_1. 기계환경분야(0709)_1. 기계환경분야(0709)_공사_응집용교반기_원일기계_조달청" xfId="4019"/>
    <cellStyle name="_중부지역본부(2006년-060102)_1. 기계환경분야(0709)_1. 기계환경분야(0709)_공사_응집용교반기_원일기계_조달청_설치원가" xfId="4020"/>
    <cellStyle name="_중부지역본부(2006년-060102)_1. 기계환경분야(0709)_1. 기계환경분야(0709)_공사_응집용교반기_원일기계_조달청_설치원가_우체국예금특별회계 회계제도 개선방안 연구용역" xfId="4021"/>
    <cellStyle name="_중부지역본부(2006년-060102)_1. 기계환경분야(0709)_1. 기계환경분야(0709)_공사_응집용교반기_원일기계_조달청_설치원가_해외농업개발 농산물 물류 조사_한국농어촌공사" xfId="4022"/>
    <cellStyle name="_중부지역본부(2006년-060102)_1. 기계환경분야(0709)_1. 기계환경분야(0709)_공사_응집용교반기_원일기계_조달청_우체국예금특별회계 회계제도 개선방안 연구용역" xfId="4023"/>
    <cellStyle name="_중부지역본부(2006년-060102)_1. 기계환경분야(0709)_1. 기계환경분야(0709)_공사_응집용교반기_원일기계_조달청_해외농업개발 농산물 물류 조사_한국농어촌공사" xfId="4024"/>
    <cellStyle name="_중부지역본부(2006년-060102)_1. 기계환경분야(0709)_1. 기계환경분야(0709)_우체국예금특별회계 회계제도 개선방안 연구용역" xfId="4025"/>
    <cellStyle name="_중부지역본부(2006년-060102)_1. 기계환경분야(0709)_1. 기계환경분야(0709)_해외농업개발 농산물 물류 조사_한국농어촌공사" xfId="4026"/>
    <cellStyle name="_중부지역본부(2006년-060102)_1. 기계환경분야(0709)_1. 기계환경분야(제조)" xfId="4027"/>
    <cellStyle name="_중부지역본부(2006년-060102)_1. 기계환경분야(0709)_1. 기계환경분야(제조)_공사_응집용교반기_원일기계_조달청" xfId="4028"/>
    <cellStyle name="_중부지역본부(2006년-060102)_1. 기계환경분야(0709)_1. 기계환경분야(제조)_공사_응집용교반기_원일기계_조달청_설치원가" xfId="4029"/>
    <cellStyle name="_중부지역본부(2006년-060102)_1. 기계환경분야(0709)_1. 기계환경분야(제조)_공사_응집용교반기_원일기계_조달청_설치원가_우체국예금특별회계 회계제도 개선방안 연구용역" xfId="4030"/>
    <cellStyle name="_중부지역본부(2006년-060102)_1. 기계환경분야(0709)_1. 기계환경분야(제조)_공사_응집용교반기_원일기계_조달청_설치원가_해외농업개발 농산물 물류 조사_한국농어촌공사" xfId="4031"/>
    <cellStyle name="_중부지역본부(2006년-060102)_1. 기계환경분야(0709)_1. 기계환경분야(제조)_공사_응집용교반기_원일기계_조달청_우체국예금특별회계 회계제도 개선방안 연구용역" xfId="4032"/>
    <cellStyle name="_중부지역본부(2006년-060102)_1. 기계환경분야(0709)_1. 기계환경분야(제조)_공사_응집용교반기_원일기계_조달청_해외농업개발 농산물 물류 조사_한국농어촌공사" xfId="4033"/>
    <cellStyle name="_중부지역본부(2006년-060102)_1. 기계환경분야(0709)_1. 기계환경분야(제조)_우체국예금특별회계 회계제도 개선방안 연구용역" xfId="4034"/>
    <cellStyle name="_중부지역본부(2006년-060102)_1. 기계환경분야(0709)_1. 기계환경분야(제조)_해외농업개발 농산물 물류 조사_한국농어촌공사" xfId="4035"/>
    <cellStyle name="_중부지역본부(2006년-060102)_1. 기계환경분야(0709)_공사_응집용교반기_원일기계_조달청" xfId="4036"/>
    <cellStyle name="_중부지역본부(2006년-060102)_1. 기계환경분야(0709)_공사_응집용교반기_원일기계_조달청_설치원가" xfId="4037"/>
    <cellStyle name="_중부지역본부(2006년-060102)_1. 기계환경분야(0709)_공사_응집용교반기_원일기계_조달청_설치원가_우체국예금특별회계 회계제도 개선방안 연구용역" xfId="4038"/>
    <cellStyle name="_중부지역본부(2006년-060102)_1. 기계환경분야(0709)_공사_응집용교반기_원일기계_조달청_설치원가_해외농업개발 농산물 물류 조사_한국농어촌공사" xfId="4039"/>
    <cellStyle name="_중부지역본부(2006년-060102)_1. 기계환경분야(0709)_공사_응집용교반기_원일기계_조달청_우체국예금특별회계 회계제도 개선방안 연구용역" xfId="4040"/>
    <cellStyle name="_중부지역본부(2006년-060102)_1. 기계환경분야(0709)_공사_응집용교반기_원일기계_조달청_해외농업개발 농산물 물류 조사_한국농어촌공사" xfId="4041"/>
    <cellStyle name="_중부지역본부(2006년-060102)_1. 기계환경분야(0709)_우체국예금특별회계 회계제도 개선방안 연구용역" xfId="4042"/>
    <cellStyle name="_중부지역본부(2006년-060102)_1. 기계환경분야(0709)_해외농업개발 농산물 물류 조사_한국농어촌공사" xfId="4043"/>
    <cellStyle name="_중부지역본부(2006년-060102)_공사_응집용교반기_원일기계_조달청" xfId="4044"/>
    <cellStyle name="_중부지역본부(2006년-060102)_공사_응집용교반기_원일기계_조달청_설치원가" xfId="4045"/>
    <cellStyle name="_중부지역본부(2006년-060102)_공사_응집용교반기_원일기계_조달청_설치원가_우체국예금특별회계 회계제도 개선방안 연구용역" xfId="4046"/>
    <cellStyle name="_중부지역본부(2006년-060102)_공사_응집용교반기_원일기계_조달청_설치원가_해외농업개발 농산물 물류 조사_한국농어촌공사" xfId="4047"/>
    <cellStyle name="_중부지역본부(2006년-060102)_공사_응집용교반기_원일기계_조달청_우체국예금특별회계 회계제도 개선방안 연구용역" xfId="4048"/>
    <cellStyle name="_중부지역본부(2006년-060102)_공사_응집용교반기_원일기계_조달청_해외농업개발 농산물 물류 조사_한국농어촌공사" xfId="4049"/>
    <cellStyle name="_중부지역본부(2006년-060102)_우체국예금특별회계 회계제도 개선방안 연구용역" xfId="4050"/>
    <cellStyle name="_중부지역본부(2006년-060102)_해외농업개발 농산물 물류 조사_한국농어촌공사" xfId="4051"/>
    <cellStyle name="_컴퓨터시스템-최종(11.12)" xfId="4251"/>
    <cellStyle name="_컴퓨터시스템-최종(11.12) 2" xfId="4252"/>
    <cellStyle name="_컴퓨터시스템-최종(11.12) 3" xfId="4253"/>
    <cellStyle name="_컴퓨터시스템-최종(11.12)_1. 전시시설물-1" xfId="4254"/>
    <cellStyle name="_통행료면탈방지시스템(최종)" xfId="494"/>
    <cellStyle name="_호남지역본부(2006년-051220)" xfId="4328"/>
    <cellStyle name="æØè [0.00]_Region Orders (2)" xfId="6417"/>
    <cellStyle name="æØè_Region Orders (2)" xfId="6418"/>
    <cellStyle name="ÊÝ [0.00]_Region Orders (2)" xfId="6769"/>
    <cellStyle name="ÊÝ_Region Orders (2)" xfId="6770"/>
    <cellStyle name="W_Pacific Region P&amp;L" xfId="6954"/>
    <cellStyle name="0" xfId="4562"/>
    <cellStyle name="0%" xfId="528"/>
    <cellStyle name="0% 2" xfId="4563"/>
    <cellStyle name="0% 3" xfId="4564"/>
    <cellStyle name="0,0_x000d__x000a_NA_x000d__x000a_" xfId="529"/>
    <cellStyle name="0.0" xfId="530"/>
    <cellStyle name="0.0%" xfId="531"/>
    <cellStyle name="0.0% 2" xfId="4565"/>
    <cellStyle name="0.0% 3" xfId="4566"/>
    <cellStyle name="0.0_1)농경문화관 전시" xfId="4567"/>
    <cellStyle name="0.00" xfId="532"/>
    <cellStyle name="0.00%" xfId="533"/>
    <cellStyle name="0.00% 2" xfId="4568"/>
    <cellStyle name="0.00% 3" xfId="4569"/>
    <cellStyle name="0.00_1)농경문화관 전시" xfId="4570"/>
    <cellStyle name="0.000%" xfId="534"/>
    <cellStyle name="0.000% 2" xfId="4571"/>
    <cellStyle name="0.000% 3" xfId="4572"/>
    <cellStyle name="0.0000%" xfId="535"/>
    <cellStyle name="00" xfId="4573"/>
    <cellStyle name="¼yAU(R)" xfId="4574"/>
    <cellStyle name="¼yAU(R) 2" xfId="4575"/>
    <cellStyle name="¼yAU(R) 3" xfId="4576"/>
    <cellStyle name="1" xfId="536"/>
    <cellStyle name="1 000 Kč_RESULTS" xfId="537"/>
    <cellStyle name="1 2" xfId="4577"/>
    <cellStyle name="1 3" xfId="4578"/>
    <cellStyle name="1.1" xfId="4579"/>
    <cellStyle name="1.10" xfId="4580"/>
    <cellStyle name="1_11(1).9곤충설계변경(최종)-5사배분" xfId="4581"/>
    <cellStyle name="1_ALD SYSTEM" xfId="539"/>
    <cellStyle name="1_laroux" xfId="4643"/>
    <cellStyle name="1_laroux_ATC-YOON1" xfId="4644"/>
    <cellStyle name="1_total" xfId="4645"/>
    <cellStyle name="1_total_1. 기계환경분야(0709)" xfId="4646"/>
    <cellStyle name="1_total_1. 기계환경분야(0709)_1. 기계환경분야(0709)" xfId="4647"/>
    <cellStyle name="1_total_1. 기계환경분야(0709)_1. 기계환경분야(0709)_공사_응집용교반기_원일기계_조달청" xfId="4648"/>
    <cellStyle name="1_total_1. 기계환경분야(0709)_1. 기계환경분야(0709)_공사_응집용교반기_원일기계_조달청_설치원가" xfId="4649"/>
    <cellStyle name="1_total_1. 기계환경분야(0709)_1. 기계환경분야(0709)_공사_응집용교반기_원일기계_조달청_설치원가_우체국예금특별회계 회계제도 개선방안 연구용역" xfId="4650"/>
    <cellStyle name="1_total_1. 기계환경분야(0709)_1. 기계환경분야(0709)_공사_응집용교반기_원일기계_조달청_설치원가_해외농업개발 농산물 물류 조사_한국농어촌공사" xfId="4651"/>
    <cellStyle name="1_total_1. 기계환경분야(0709)_1. 기계환경분야(0709)_공사_응집용교반기_원일기계_조달청_우체국예금특별회계 회계제도 개선방안 연구용역" xfId="4652"/>
    <cellStyle name="1_total_1. 기계환경분야(0709)_1. 기계환경분야(0709)_공사_응집용교반기_원일기계_조달청_해외농업개발 농산물 물류 조사_한국농어촌공사" xfId="4653"/>
    <cellStyle name="1_total_1. 기계환경분야(0709)_1. 기계환경분야(0709)_우체국예금특별회계 회계제도 개선방안 연구용역" xfId="4654"/>
    <cellStyle name="1_total_1. 기계환경분야(0709)_1. 기계환경분야(0709)_해외농업개발 농산물 물류 조사_한국농어촌공사" xfId="4655"/>
    <cellStyle name="1_total_1. 기계환경분야(0709)_1. 기계환경분야(제조)" xfId="4656"/>
    <cellStyle name="1_total_1. 기계환경분야(0709)_1. 기계환경분야(제조)_공사_응집용교반기_원일기계_조달청" xfId="4657"/>
    <cellStyle name="1_total_1. 기계환경분야(0709)_1. 기계환경분야(제조)_공사_응집용교반기_원일기계_조달청_설치원가" xfId="4658"/>
    <cellStyle name="1_total_1. 기계환경분야(0709)_1. 기계환경분야(제조)_공사_응집용교반기_원일기계_조달청_설치원가_우체국예금특별회계 회계제도 개선방안 연구용역" xfId="4659"/>
    <cellStyle name="1_total_1. 기계환경분야(0709)_1. 기계환경분야(제조)_공사_응집용교반기_원일기계_조달청_설치원가_해외농업개발 농산물 물류 조사_한국농어촌공사" xfId="4660"/>
    <cellStyle name="1_total_1. 기계환경분야(0709)_1. 기계환경분야(제조)_공사_응집용교반기_원일기계_조달청_우체국예금특별회계 회계제도 개선방안 연구용역" xfId="4661"/>
    <cellStyle name="1_total_1. 기계환경분야(0709)_1. 기계환경분야(제조)_공사_응집용교반기_원일기계_조달청_해외농업개발 농산물 물류 조사_한국농어촌공사" xfId="4662"/>
    <cellStyle name="1_total_1. 기계환경분야(0709)_1. 기계환경분야(제조)_우체국예금특별회계 회계제도 개선방안 연구용역" xfId="4663"/>
    <cellStyle name="1_total_1. 기계환경분야(0709)_1. 기계환경분야(제조)_해외농업개발 농산물 물류 조사_한국농어촌공사" xfId="4664"/>
    <cellStyle name="1_total_1. 기계환경분야(0709)_공사_응집용교반기_원일기계_조달청" xfId="4665"/>
    <cellStyle name="1_total_1. 기계환경분야(0709)_공사_응집용교반기_원일기계_조달청_설치원가" xfId="4666"/>
    <cellStyle name="1_total_1. 기계환경분야(0709)_공사_응집용교반기_원일기계_조달청_설치원가_우체국예금특별회계 회계제도 개선방안 연구용역" xfId="4667"/>
    <cellStyle name="1_total_1. 기계환경분야(0709)_공사_응집용교반기_원일기계_조달청_설치원가_해외농업개발 농산물 물류 조사_한국농어촌공사" xfId="4668"/>
    <cellStyle name="1_total_1. 기계환경분야(0709)_공사_응집용교반기_원일기계_조달청_우체국예금특별회계 회계제도 개선방안 연구용역" xfId="4669"/>
    <cellStyle name="1_total_1. 기계환경분야(0709)_공사_응집용교반기_원일기계_조달청_해외농업개발 농산물 물류 조사_한국농어촌공사" xfId="4670"/>
    <cellStyle name="1_total_1. 기계환경분야(0709)_우체국예금특별회계 회계제도 개선방안 연구용역" xfId="4671"/>
    <cellStyle name="1_total_1. 기계환경분야(0709)_해외농업개발 농산물 물류 조사_한국농어촌공사" xfId="4672"/>
    <cellStyle name="1_total_공사_응집용교반기_원일기계_조달청" xfId="4673"/>
    <cellStyle name="1_total_공사_응집용교반기_원일기계_조달청_설치원가" xfId="4674"/>
    <cellStyle name="1_total_공사_응집용교반기_원일기계_조달청_설치원가_우체국예금특별회계 회계제도 개선방안 연구용역" xfId="4675"/>
    <cellStyle name="1_total_공사_응집용교반기_원일기계_조달청_설치원가_해외농업개발 농산물 물류 조사_한국농어촌공사" xfId="4676"/>
    <cellStyle name="1_total_공사_응집용교반기_원일기계_조달청_우체국예금특별회계 회계제도 개선방안 연구용역" xfId="4677"/>
    <cellStyle name="1_total_공사_응집용교반기_원일기계_조달청_해외농업개발 농산물 물류 조사_한국농어촌공사" xfId="4678"/>
    <cellStyle name="1_total_공사양식(050308)" xfId="4679"/>
    <cellStyle name="1_total_구로리총괄내역" xfId="4680"/>
    <cellStyle name="1_total_구로리총괄내역_공사양식(050308)" xfId="4681"/>
    <cellStyle name="1_total_구로리총괄내역_설계서(수서)" xfId="4682"/>
    <cellStyle name="1_total_구로리총괄내역_수도권매립지" xfId="4683"/>
    <cellStyle name="1_total_구로리총괄내역_수도권매립지_공사양식(050308)" xfId="4684"/>
    <cellStyle name="1_total_구로리총괄내역_수도권매립지_설계서(수서)" xfId="4685"/>
    <cellStyle name="1_total_구로리총괄내역_일위대가" xfId="4686"/>
    <cellStyle name="1_total_구로리총괄내역_일위대가_공사양식(050308)" xfId="4687"/>
    <cellStyle name="1_total_구로리총괄내역_일위대가_설계서(수서)" xfId="4688"/>
    <cellStyle name="1_total_구로리총괄내역_자재단가표" xfId="4689"/>
    <cellStyle name="1_total_구로리총괄내역_자재단가표_공사양식(050308)" xfId="4690"/>
    <cellStyle name="1_total_구로리총괄내역_자재단가표_설계서(수서)" xfId="4691"/>
    <cellStyle name="1_total_구로리총괄내역_장안초등학교내역0814" xfId="4692"/>
    <cellStyle name="1_total_구로리총괄내역_장안초등학교내역0814_공사양식(050308)" xfId="4693"/>
    <cellStyle name="1_total_구로리총괄내역_장안초등학교내역0814_설계서(수서)" xfId="4694"/>
    <cellStyle name="1_total_설계변경200510월총내역-1030" xfId="4695"/>
    <cellStyle name="1_total_설계서(수서)" xfId="4696"/>
    <cellStyle name="1_total_우체국예금특별회계 회계제도 개선방안 연구용역" xfId="4697"/>
    <cellStyle name="1_total_총괄내역0518" xfId="4698"/>
    <cellStyle name="1_total_총괄내역0518_공사양식(050308)" xfId="4699"/>
    <cellStyle name="1_total_총괄내역0518_설계서(수서)" xfId="4700"/>
    <cellStyle name="1_total_총괄내역0518_수도권매립지" xfId="4701"/>
    <cellStyle name="1_total_총괄내역0518_수도권매립지_공사양식(050308)" xfId="4702"/>
    <cellStyle name="1_total_총괄내역0518_수도권매립지_설계서(수서)" xfId="4703"/>
    <cellStyle name="1_total_총괄내역0518_일위대가" xfId="4704"/>
    <cellStyle name="1_total_총괄내역0518_일위대가_공사양식(050308)" xfId="4705"/>
    <cellStyle name="1_total_총괄내역0518_일위대가_설계서(수서)" xfId="4706"/>
    <cellStyle name="1_total_총괄내역0518_자재단가표" xfId="4707"/>
    <cellStyle name="1_total_총괄내역0518_자재단가표_공사양식(050308)" xfId="4708"/>
    <cellStyle name="1_total_총괄내역0518_자재단가표_설계서(수서)" xfId="4709"/>
    <cellStyle name="1_total_총괄내역0518_장안초등학교내역0814" xfId="4710"/>
    <cellStyle name="1_total_총괄내역0518_장안초등학교내역0814_공사양식(050308)" xfId="4711"/>
    <cellStyle name="1_total_총괄내역0518_장안초등학교내역0814_설계서(수서)" xfId="4712"/>
    <cellStyle name="1_total_해외농업개발 농산물 물류 조사_한국농어촌공사" xfId="4713"/>
    <cellStyle name="1_tree" xfId="4714"/>
    <cellStyle name="1_tree_1. 기계환경분야(0709)" xfId="4715"/>
    <cellStyle name="1_tree_1. 기계환경분야(0709)_1. 기계환경분야(0709)" xfId="4716"/>
    <cellStyle name="1_tree_1. 기계환경분야(0709)_1. 기계환경분야(0709)_공사_응집용교반기_원일기계_조달청" xfId="4717"/>
    <cellStyle name="1_tree_1. 기계환경분야(0709)_1. 기계환경분야(0709)_공사_응집용교반기_원일기계_조달청_설치원가" xfId="4718"/>
    <cellStyle name="1_tree_1. 기계환경분야(0709)_1. 기계환경분야(0709)_공사_응집용교반기_원일기계_조달청_설치원가_우체국예금특별회계 회계제도 개선방안 연구용역" xfId="4719"/>
    <cellStyle name="1_tree_1. 기계환경분야(0709)_1. 기계환경분야(0709)_공사_응집용교반기_원일기계_조달청_설치원가_해외농업개발 농산물 물류 조사_한국농어촌공사" xfId="4720"/>
    <cellStyle name="1_tree_1. 기계환경분야(0709)_1. 기계환경분야(0709)_공사_응집용교반기_원일기계_조달청_우체국예금특별회계 회계제도 개선방안 연구용역" xfId="4721"/>
    <cellStyle name="1_tree_1. 기계환경분야(0709)_1. 기계환경분야(0709)_공사_응집용교반기_원일기계_조달청_해외농업개발 농산물 물류 조사_한국농어촌공사" xfId="4722"/>
    <cellStyle name="1_tree_1. 기계환경분야(0709)_1. 기계환경분야(0709)_우체국예금특별회계 회계제도 개선방안 연구용역" xfId="4723"/>
    <cellStyle name="1_tree_1. 기계환경분야(0709)_1. 기계환경분야(0709)_해외농업개발 농산물 물류 조사_한국농어촌공사" xfId="4724"/>
    <cellStyle name="1_tree_1. 기계환경분야(0709)_1. 기계환경분야(제조)" xfId="4725"/>
    <cellStyle name="1_tree_1. 기계환경분야(0709)_1. 기계환경분야(제조)_공사_응집용교반기_원일기계_조달청" xfId="4726"/>
    <cellStyle name="1_tree_1. 기계환경분야(0709)_1. 기계환경분야(제조)_공사_응집용교반기_원일기계_조달청_설치원가" xfId="4727"/>
    <cellStyle name="1_tree_1. 기계환경분야(0709)_1. 기계환경분야(제조)_공사_응집용교반기_원일기계_조달청_설치원가_우체국예금특별회계 회계제도 개선방안 연구용역" xfId="4728"/>
    <cellStyle name="1_tree_1. 기계환경분야(0709)_1. 기계환경분야(제조)_공사_응집용교반기_원일기계_조달청_설치원가_해외농업개발 농산물 물류 조사_한국농어촌공사" xfId="4729"/>
    <cellStyle name="1_tree_1. 기계환경분야(0709)_1. 기계환경분야(제조)_공사_응집용교반기_원일기계_조달청_우체국예금특별회계 회계제도 개선방안 연구용역" xfId="4730"/>
    <cellStyle name="1_tree_1. 기계환경분야(0709)_1. 기계환경분야(제조)_공사_응집용교반기_원일기계_조달청_해외농업개발 농산물 물류 조사_한국농어촌공사" xfId="4731"/>
    <cellStyle name="1_tree_1. 기계환경분야(0709)_1. 기계환경분야(제조)_우체국예금특별회계 회계제도 개선방안 연구용역" xfId="4732"/>
    <cellStyle name="1_tree_1. 기계환경분야(0709)_1. 기계환경분야(제조)_해외농업개발 농산물 물류 조사_한국농어촌공사" xfId="4733"/>
    <cellStyle name="1_tree_1. 기계환경분야(0709)_공사_응집용교반기_원일기계_조달청" xfId="4734"/>
    <cellStyle name="1_tree_1. 기계환경분야(0709)_공사_응집용교반기_원일기계_조달청_설치원가" xfId="4735"/>
    <cellStyle name="1_tree_1. 기계환경분야(0709)_공사_응집용교반기_원일기계_조달청_설치원가_우체국예금특별회계 회계제도 개선방안 연구용역" xfId="4736"/>
    <cellStyle name="1_tree_1. 기계환경분야(0709)_공사_응집용교반기_원일기계_조달청_설치원가_해외농업개발 농산물 물류 조사_한국농어촌공사" xfId="4737"/>
    <cellStyle name="1_tree_1. 기계환경분야(0709)_공사_응집용교반기_원일기계_조달청_우체국예금특별회계 회계제도 개선방안 연구용역" xfId="4738"/>
    <cellStyle name="1_tree_1. 기계환경분야(0709)_공사_응집용교반기_원일기계_조달청_해외농업개발 농산물 물류 조사_한국농어촌공사" xfId="4739"/>
    <cellStyle name="1_tree_1. 기계환경분야(0709)_우체국예금특별회계 회계제도 개선방안 연구용역" xfId="4740"/>
    <cellStyle name="1_tree_1. 기계환경분야(0709)_해외농업개발 농산물 물류 조사_한국농어촌공사" xfId="4741"/>
    <cellStyle name="1_tree_공사_응집용교반기_원일기계_조달청" xfId="4742"/>
    <cellStyle name="1_tree_공사_응집용교반기_원일기계_조달청_설치원가" xfId="4743"/>
    <cellStyle name="1_tree_공사_응집용교반기_원일기계_조달청_설치원가_우체국예금특별회계 회계제도 개선방안 연구용역" xfId="4744"/>
    <cellStyle name="1_tree_공사_응집용교반기_원일기계_조달청_설치원가_해외농업개발 농산물 물류 조사_한국농어촌공사" xfId="4745"/>
    <cellStyle name="1_tree_공사_응집용교반기_원일기계_조달청_우체국예금특별회계 회계제도 개선방안 연구용역" xfId="4746"/>
    <cellStyle name="1_tree_공사_응집용교반기_원일기계_조달청_해외농업개발 농산물 물류 조사_한국농어촌공사" xfId="4747"/>
    <cellStyle name="1_tree_공사양식(050308)" xfId="4748"/>
    <cellStyle name="1_tree_구로리총괄내역" xfId="4749"/>
    <cellStyle name="1_tree_구로리총괄내역_공사양식(050308)" xfId="4750"/>
    <cellStyle name="1_tree_구로리총괄내역_설계서(수서)" xfId="4751"/>
    <cellStyle name="1_tree_구로리총괄내역_수도권매립지" xfId="4752"/>
    <cellStyle name="1_tree_구로리총괄내역_수도권매립지_공사양식(050308)" xfId="4753"/>
    <cellStyle name="1_tree_구로리총괄내역_수도권매립지_설계서(수서)" xfId="4754"/>
    <cellStyle name="1_tree_구로리총괄내역_일위대가" xfId="4755"/>
    <cellStyle name="1_tree_구로리총괄내역_일위대가_공사양식(050308)" xfId="4756"/>
    <cellStyle name="1_tree_구로리총괄내역_일위대가_설계서(수서)" xfId="4757"/>
    <cellStyle name="1_tree_구로리총괄내역_자재단가표" xfId="4758"/>
    <cellStyle name="1_tree_구로리총괄내역_자재단가표_공사양식(050308)" xfId="4759"/>
    <cellStyle name="1_tree_구로리총괄내역_자재단가표_설계서(수서)" xfId="4760"/>
    <cellStyle name="1_tree_구로리총괄내역_장안초등학교내역0814" xfId="4761"/>
    <cellStyle name="1_tree_구로리총괄내역_장안초등학교내역0814_공사양식(050308)" xfId="4762"/>
    <cellStyle name="1_tree_구로리총괄내역_장안초등학교내역0814_설계서(수서)" xfId="4763"/>
    <cellStyle name="1_tree_설계변경200510월총내역-1030" xfId="4764"/>
    <cellStyle name="1_tree_설계서(수서)" xfId="4765"/>
    <cellStyle name="1_tree_수량산출" xfId="4766"/>
    <cellStyle name="1_tree_수량산출_1. 기계환경분야(0709)" xfId="4767"/>
    <cellStyle name="1_tree_수량산출_1. 기계환경분야(0709)_1. 기계환경분야(0709)" xfId="4768"/>
    <cellStyle name="1_tree_수량산출_1. 기계환경분야(0709)_1. 기계환경분야(0709)_공사_응집용교반기_원일기계_조달청" xfId="4769"/>
    <cellStyle name="1_tree_수량산출_1. 기계환경분야(0709)_1. 기계환경분야(0709)_공사_응집용교반기_원일기계_조달청_설치원가" xfId="4770"/>
    <cellStyle name="1_tree_수량산출_1. 기계환경분야(0709)_1. 기계환경분야(0709)_공사_응집용교반기_원일기계_조달청_설치원가_우체국예금특별회계 회계제도 개선방안 연구용역" xfId="4771"/>
    <cellStyle name="1_tree_수량산출_1. 기계환경분야(0709)_1. 기계환경분야(0709)_공사_응집용교반기_원일기계_조달청_설치원가_해외농업개발 농산물 물류 조사_한국농어촌공사" xfId="4772"/>
    <cellStyle name="1_tree_수량산출_1. 기계환경분야(0709)_1. 기계환경분야(0709)_공사_응집용교반기_원일기계_조달청_우체국예금특별회계 회계제도 개선방안 연구용역" xfId="4773"/>
    <cellStyle name="1_tree_수량산출_1. 기계환경분야(0709)_1. 기계환경분야(0709)_공사_응집용교반기_원일기계_조달청_해외농업개발 농산물 물류 조사_한국농어촌공사" xfId="4774"/>
    <cellStyle name="1_tree_수량산출_1. 기계환경분야(0709)_1. 기계환경분야(0709)_우체국예금특별회계 회계제도 개선방안 연구용역" xfId="4775"/>
    <cellStyle name="1_tree_수량산출_1. 기계환경분야(0709)_1. 기계환경분야(0709)_해외농업개발 농산물 물류 조사_한국농어촌공사" xfId="4776"/>
    <cellStyle name="1_tree_수량산출_1. 기계환경분야(0709)_1. 기계환경분야(제조)" xfId="4777"/>
    <cellStyle name="1_tree_수량산출_1. 기계환경분야(0709)_1. 기계환경분야(제조)_공사_응집용교반기_원일기계_조달청" xfId="4778"/>
    <cellStyle name="1_tree_수량산출_1. 기계환경분야(0709)_1. 기계환경분야(제조)_공사_응집용교반기_원일기계_조달청_설치원가" xfId="4779"/>
    <cellStyle name="1_tree_수량산출_1. 기계환경분야(0709)_1. 기계환경분야(제조)_공사_응집용교반기_원일기계_조달청_설치원가_우체국예금특별회계 회계제도 개선방안 연구용역" xfId="4780"/>
    <cellStyle name="1_tree_수량산출_1. 기계환경분야(0709)_1. 기계환경분야(제조)_공사_응집용교반기_원일기계_조달청_설치원가_해외농업개발 농산물 물류 조사_한국농어촌공사" xfId="4781"/>
    <cellStyle name="1_tree_수량산출_1. 기계환경분야(0709)_1. 기계환경분야(제조)_공사_응집용교반기_원일기계_조달청_우체국예금특별회계 회계제도 개선방안 연구용역" xfId="4782"/>
    <cellStyle name="1_tree_수량산출_1. 기계환경분야(0709)_1. 기계환경분야(제조)_공사_응집용교반기_원일기계_조달청_해외농업개발 농산물 물류 조사_한국농어촌공사" xfId="4783"/>
    <cellStyle name="1_tree_수량산출_1. 기계환경분야(0709)_1. 기계환경분야(제조)_우체국예금특별회계 회계제도 개선방안 연구용역" xfId="4784"/>
    <cellStyle name="1_tree_수량산출_1. 기계환경분야(0709)_1. 기계환경분야(제조)_해외농업개발 농산물 물류 조사_한국농어촌공사" xfId="4785"/>
    <cellStyle name="1_tree_수량산출_1. 기계환경분야(0709)_공사_응집용교반기_원일기계_조달청" xfId="4786"/>
    <cellStyle name="1_tree_수량산출_1. 기계환경분야(0709)_공사_응집용교반기_원일기계_조달청_설치원가" xfId="4787"/>
    <cellStyle name="1_tree_수량산출_1. 기계환경분야(0709)_공사_응집용교반기_원일기계_조달청_설치원가_우체국예금특별회계 회계제도 개선방안 연구용역" xfId="4788"/>
    <cellStyle name="1_tree_수량산출_1. 기계환경분야(0709)_공사_응집용교반기_원일기계_조달청_설치원가_해외농업개발 농산물 물류 조사_한국농어촌공사" xfId="4789"/>
    <cellStyle name="1_tree_수량산출_1. 기계환경분야(0709)_공사_응집용교반기_원일기계_조달청_우체국예금특별회계 회계제도 개선방안 연구용역" xfId="4790"/>
    <cellStyle name="1_tree_수량산출_1. 기계환경분야(0709)_공사_응집용교반기_원일기계_조달청_해외농업개발 농산물 물류 조사_한국농어촌공사" xfId="4791"/>
    <cellStyle name="1_tree_수량산출_1. 기계환경분야(0709)_우체국예금특별회계 회계제도 개선방안 연구용역" xfId="4792"/>
    <cellStyle name="1_tree_수량산출_1. 기계환경분야(0709)_해외농업개발 농산물 물류 조사_한국농어촌공사" xfId="4793"/>
    <cellStyle name="1_tree_수량산출_공사_응집용교반기_원일기계_조달청" xfId="4794"/>
    <cellStyle name="1_tree_수량산출_공사_응집용교반기_원일기계_조달청_설치원가" xfId="4795"/>
    <cellStyle name="1_tree_수량산출_공사_응집용교반기_원일기계_조달청_설치원가_우체국예금특별회계 회계제도 개선방안 연구용역" xfId="4796"/>
    <cellStyle name="1_tree_수량산출_공사_응집용교반기_원일기계_조달청_설치원가_해외농업개발 농산물 물류 조사_한국농어촌공사" xfId="4797"/>
    <cellStyle name="1_tree_수량산출_공사_응집용교반기_원일기계_조달청_우체국예금특별회계 회계제도 개선방안 연구용역" xfId="4798"/>
    <cellStyle name="1_tree_수량산출_공사_응집용교반기_원일기계_조달청_해외농업개발 농산물 물류 조사_한국농어촌공사" xfId="4799"/>
    <cellStyle name="1_tree_수량산출_공사양식(050308)" xfId="4800"/>
    <cellStyle name="1_tree_수량산출_구로리총괄내역" xfId="4801"/>
    <cellStyle name="1_tree_수량산출_구로리총괄내역_공사양식(050308)" xfId="4802"/>
    <cellStyle name="1_tree_수량산출_구로리총괄내역_설계서(수서)" xfId="4803"/>
    <cellStyle name="1_tree_수량산출_구로리총괄내역_수도권매립지" xfId="4804"/>
    <cellStyle name="1_tree_수량산출_구로리총괄내역_수도권매립지_공사양식(050308)" xfId="4805"/>
    <cellStyle name="1_tree_수량산출_구로리총괄내역_수도권매립지_설계서(수서)" xfId="4806"/>
    <cellStyle name="1_tree_수량산출_구로리총괄내역_일위대가" xfId="4807"/>
    <cellStyle name="1_tree_수량산출_구로리총괄내역_일위대가_공사양식(050308)" xfId="4808"/>
    <cellStyle name="1_tree_수량산출_구로리총괄내역_일위대가_설계서(수서)" xfId="4809"/>
    <cellStyle name="1_tree_수량산출_구로리총괄내역_자재단가표" xfId="4810"/>
    <cellStyle name="1_tree_수량산출_구로리총괄내역_자재단가표_공사양식(050308)" xfId="4811"/>
    <cellStyle name="1_tree_수량산출_구로리총괄내역_자재단가표_설계서(수서)" xfId="4812"/>
    <cellStyle name="1_tree_수량산출_구로리총괄내역_장안초등학교내역0814" xfId="4813"/>
    <cellStyle name="1_tree_수량산출_구로리총괄내역_장안초등학교내역0814_공사양식(050308)" xfId="4814"/>
    <cellStyle name="1_tree_수량산출_구로리총괄내역_장안초등학교내역0814_설계서(수서)" xfId="4815"/>
    <cellStyle name="1_tree_수량산출_설계변경200510월총내역-1030" xfId="4816"/>
    <cellStyle name="1_tree_수량산출_설계서(수서)" xfId="4817"/>
    <cellStyle name="1_tree_수량산출_우체국예금특별회계 회계제도 개선방안 연구용역" xfId="4818"/>
    <cellStyle name="1_tree_수량산출_총괄내역0518" xfId="4819"/>
    <cellStyle name="1_tree_수량산출_총괄내역0518_공사양식(050308)" xfId="4820"/>
    <cellStyle name="1_tree_수량산출_총괄내역0518_설계서(수서)" xfId="4821"/>
    <cellStyle name="1_tree_수량산출_총괄내역0518_수도권매립지" xfId="4822"/>
    <cellStyle name="1_tree_수량산출_총괄내역0518_수도권매립지_공사양식(050308)" xfId="4823"/>
    <cellStyle name="1_tree_수량산출_총괄내역0518_수도권매립지_설계서(수서)" xfId="4824"/>
    <cellStyle name="1_tree_수량산출_총괄내역0518_일위대가" xfId="4825"/>
    <cellStyle name="1_tree_수량산출_총괄내역0518_일위대가_공사양식(050308)" xfId="4826"/>
    <cellStyle name="1_tree_수량산출_총괄내역0518_일위대가_설계서(수서)" xfId="4827"/>
    <cellStyle name="1_tree_수량산출_총괄내역0518_자재단가표" xfId="4828"/>
    <cellStyle name="1_tree_수량산출_총괄내역0518_자재단가표_공사양식(050308)" xfId="4829"/>
    <cellStyle name="1_tree_수량산출_총괄내역0518_자재단가표_설계서(수서)" xfId="4830"/>
    <cellStyle name="1_tree_수량산출_총괄내역0518_장안초등학교내역0814" xfId="4831"/>
    <cellStyle name="1_tree_수량산출_총괄내역0518_장안초등학교내역0814_공사양식(050308)" xfId="4832"/>
    <cellStyle name="1_tree_수량산출_총괄내역0518_장안초등학교내역0814_설계서(수서)" xfId="4833"/>
    <cellStyle name="1_tree_수량산출_해외농업개발 농산물 물류 조사_한국농어촌공사" xfId="4834"/>
    <cellStyle name="1_tree_우체국예금특별회계 회계제도 개선방안 연구용역" xfId="4835"/>
    <cellStyle name="1_tree_총괄내역0518" xfId="4836"/>
    <cellStyle name="1_tree_총괄내역0518_공사양식(050308)" xfId="4837"/>
    <cellStyle name="1_tree_총괄내역0518_설계서(수서)" xfId="4838"/>
    <cellStyle name="1_tree_총괄내역0518_수도권매립지" xfId="4839"/>
    <cellStyle name="1_tree_총괄내역0518_수도권매립지_공사양식(050308)" xfId="4840"/>
    <cellStyle name="1_tree_총괄내역0518_수도권매립지_설계서(수서)" xfId="4841"/>
    <cellStyle name="1_tree_총괄내역0518_일위대가" xfId="4842"/>
    <cellStyle name="1_tree_총괄내역0518_일위대가_공사양식(050308)" xfId="4843"/>
    <cellStyle name="1_tree_총괄내역0518_일위대가_설계서(수서)" xfId="4844"/>
    <cellStyle name="1_tree_총괄내역0518_자재단가표" xfId="4845"/>
    <cellStyle name="1_tree_총괄내역0518_자재단가표_공사양식(050308)" xfId="4846"/>
    <cellStyle name="1_tree_총괄내역0518_자재단가표_설계서(수서)" xfId="4847"/>
    <cellStyle name="1_tree_총괄내역0518_장안초등학교내역0814" xfId="4848"/>
    <cellStyle name="1_tree_총괄내역0518_장안초등학교내역0814_공사양식(050308)" xfId="4849"/>
    <cellStyle name="1_tree_총괄내역0518_장안초등학교내역0814_설계서(수서)" xfId="4850"/>
    <cellStyle name="1_tree_해외농업개발 농산물 물류 조사_한국농어촌공사" xfId="4851"/>
    <cellStyle name="1_가로등주" xfId="538"/>
    <cellStyle name="1_계약내역서0713" xfId="4582"/>
    <cellStyle name="1_광양영상 SW" xfId="4583"/>
    <cellStyle name="1_국립박물관 수목목재사인07-07" xfId="4584"/>
    <cellStyle name="1_남산공원 사인06-12" xfId="4585"/>
    <cellStyle name="1_내덕1+신안+능동" xfId="4586"/>
    <cellStyle name="1_내덕1초교 내역서(투찰)" xfId="4587"/>
    <cellStyle name="1_단가조사표" xfId="4588"/>
    <cellStyle name="1_단가조사표_1011소각" xfId="4589"/>
    <cellStyle name="1_단가조사표_1113교~1" xfId="4590"/>
    <cellStyle name="1_단가조사표_121내역" xfId="4591"/>
    <cellStyle name="1_단가조사표_객토량" xfId="4592"/>
    <cellStyle name="1_단가조사표_교통센~1" xfId="4593"/>
    <cellStyle name="1_단가조사표_교통센터412" xfId="4594"/>
    <cellStyle name="1_단가조사표_교통수" xfId="4595"/>
    <cellStyle name="1_단가조사표_교통수량산출서" xfId="4596"/>
    <cellStyle name="1_단가조사표_구조물대가 (2)" xfId="4597"/>
    <cellStyle name="1_단가조사표_내역서 (2)" xfId="4598"/>
    <cellStyle name="1_단가조사표_대전관저지구" xfId="4599"/>
    <cellStyle name="1_단가조사표_동측지~1" xfId="4600"/>
    <cellStyle name="1_단가조사표_동측지원422" xfId="4601"/>
    <cellStyle name="1_단가조사표_동측지원512" xfId="4602"/>
    <cellStyle name="1_단가조사표_동측지원524" xfId="4603"/>
    <cellStyle name="1_단가조사표_부대422" xfId="4604"/>
    <cellStyle name="1_단가조사표_부대시설" xfId="4605"/>
    <cellStyle name="1_단가조사표_소각수~1" xfId="4606"/>
    <cellStyle name="1_단가조사표_소각수내역서" xfId="4607"/>
    <cellStyle name="1_단가조사표_소각수목2" xfId="4608"/>
    <cellStyle name="1_단가조사표_수량산출서 (2)" xfId="4609"/>
    <cellStyle name="1_단가조사표_엑스포~1" xfId="4610"/>
    <cellStyle name="1_단가조사표_엑스포한빛1" xfId="4611"/>
    <cellStyle name="1_단가조사표_여객터미널331" xfId="4612"/>
    <cellStyle name="1_단가조사표_여객터미널513" xfId="4613"/>
    <cellStyle name="1_단가조사표_여객터미널629" xfId="4614"/>
    <cellStyle name="1_단가조사표_외곽도로616" xfId="4615"/>
    <cellStyle name="1_단가조사표_용인죽전수량" xfId="4616"/>
    <cellStyle name="1_단가조사표_원가계~1" xfId="4617"/>
    <cellStyle name="1_단가조사표_유기질" xfId="4618"/>
    <cellStyle name="1_단가조사표_자재조서 (2)" xfId="4619"/>
    <cellStyle name="1_단가조사표_총괄내역" xfId="4620"/>
    <cellStyle name="1_단가조사표_총괄내역 (2)" xfId="4621"/>
    <cellStyle name="1_단가조사표_터미널도로403" xfId="4622"/>
    <cellStyle name="1_단가조사표_터미널도로429" xfId="4623"/>
    <cellStyle name="1_단가조사표_포장일위" xfId="4624"/>
    <cellStyle name="1_동양서울대병원사인07-05" xfId="4625"/>
    <cellStyle name="1_시민계략공사" xfId="4626"/>
    <cellStyle name="1_시민계략공사_전기-한남" xfId="4627"/>
    <cellStyle name="1_시민계략공사_전기-한남_광주연제아파트-1공구(이호원)" xfId="4628"/>
    <cellStyle name="1_시민계략공사_전기-한남_실행내역서 - 구미옥계(가)" xfId="4629"/>
    <cellStyle name="1_시민계략공사_전기-한남_연제초 실행내역서" xfId="4630"/>
    <cellStyle name="1_시흥청소년수련관07-02" xfId="4631"/>
    <cellStyle name="1_신기술제품_내식성실험대" xfId="4632"/>
    <cellStyle name="1_신정고등학교(삼능)~투찰" xfId="4633"/>
    <cellStyle name="1_신정고등학교(송촌)~투찰" xfId="4634"/>
    <cellStyle name="1_아미컴 옥외안내사인07-03" xfId="4635"/>
    <cellStyle name="1_여수시범거리간판07-03" xfId="4636"/>
    <cellStyle name="1_영상 SW 비교견적" xfId="4637"/>
    <cellStyle name="1_오린건설합숙훈련소구조물 07-02" xfId="4638"/>
    <cellStyle name="1_자양동취수장 옥탑광고탑06-12" xfId="4639"/>
    <cellStyle name="1_전송_물량공수" xfId="4640"/>
    <cellStyle name="1_컴퓨터시스템-최종(11.12)" xfId="4641"/>
    <cellStyle name="1_한국고용정보원  리모델링 06-9" xfId="4642"/>
    <cellStyle name="10" xfId="540"/>
    <cellStyle name="10 2" xfId="4852"/>
    <cellStyle name="11" xfId="4853"/>
    <cellStyle name="1-1" xfId="4854"/>
    <cellStyle name="111" xfId="4855"/>
    <cellStyle name="120" xfId="541"/>
    <cellStyle name="19990216" xfId="542"/>
    <cellStyle name="¹e" xfId="4857"/>
    <cellStyle name="¹éº" xfId="544"/>
    <cellStyle name="¹éºðà²" xfId="4858"/>
    <cellStyle name="¹eºÐA²_AIAIC°AuCoE² " xfId="545"/>
    <cellStyle name="1월" xfId="543"/>
    <cellStyle name="1월 2" xfId="4856"/>
    <cellStyle name="2" xfId="4859"/>
    <cellStyle name="2)" xfId="546"/>
    <cellStyle name="2_laroux" xfId="4897"/>
    <cellStyle name="2_laroux_ATC-YOON1" xfId="4898"/>
    <cellStyle name="2_단가조사표" xfId="4860"/>
    <cellStyle name="2_단가조사표_1011소각" xfId="4861"/>
    <cellStyle name="2_단가조사표_1113교~1" xfId="4862"/>
    <cellStyle name="2_단가조사표_121내역" xfId="4863"/>
    <cellStyle name="2_단가조사표_객토량" xfId="4864"/>
    <cellStyle name="2_단가조사표_교통센~1" xfId="4865"/>
    <cellStyle name="2_단가조사표_교통센터412" xfId="4866"/>
    <cellStyle name="2_단가조사표_교통수" xfId="4867"/>
    <cellStyle name="2_단가조사표_교통수량산출서" xfId="4868"/>
    <cellStyle name="2_단가조사표_구조물대가 (2)" xfId="4869"/>
    <cellStyle name="2_단가조사표_내역서 (2)" xfId="4870"/>
    <cellStyle name="2_단가조사표_대전관저지구" xfId="4871"/>
    <cellStyle name="2_단가조사표_동측지~1" xfId="4872"/>
    <cellStyle name="2_단가조사표_동측지원422" xfId="4873"/>
    <cellStyle name="2_단가조사표_동측지원512" xfId="4874"/>
    <cellStyle name="2_단가조사표_동측지원524" xfId="4875"/>
    <cellStyle name="2_단가조사표_부대422" xfId="4876"/>
    <cellStyle name="2_단가조사표_부대시설" xfId="4877"/>
    <cellStyle name="2_단가조사표_소각수~1" xfId="4878"/>
    <cellStyle name="2_단가조사표_소각수내역서" xfId="4879"/>
    <cellStyle name="2_단가조사표_소각수목2" xfId="4880"/>
    <cellStyle name="2_단가조사표_수량산출서 (2)" xfId="4881"/>
    <cellStyle name="2_단가조사표_엑스포~1" xfId="4882"/>
    <cellStyle name="2_단가조사표_엑스포한빛1" xfId="4883"/>
    <cellStyle name="2_단가조사표_여객터미널331" xfId="4884"/>
    <cellStyle name="2_단가조사표_여객터미널513" xfId="4885"/>
    <cellStyle name="2_단가조사표_여객터미널629" xfId="4886"/>
    <cellStyle name="2_단가조사표_외곽도로616" xfId="4887"/>
    <cellStyle name="2_단가조사표_용인죽전수량" xfId="4888"/>
    <cellStyle name="2_단가조사표_원가계~1" xfId="4889"/>
    <cellStyle name="2_단가조사표_유기질" xfId="4890"/>
    <cellStyle name="2_단가조사표_자재조서 (2)" xfId="4891"/>
    <cellStyle name="2_단가조사표_총괄내역" xfId="4892"/>
    <cellStyle name="2_단가조사표_총괄내역 (2)" xfId="4893"/>
    <cellStyle name="2_단가조사표_터미널도로403" xfId="4894"/>
    <cellStyle name="2_단가조사표_터미널도로429" xfId="4895"/>
    <cellStyle name="2_단가조사표_포장일위" xfId="4896"/>
    <cellStyle name="20% - 강조색1" xfId="547" builtinId="30" customBuiltin="1"/>
    <cellStyle name="20% - 강조색1 2" xfId="4899"/>
    <cellStyle name="20% - 강조색2" xfId="548" builtinId="34" customBuiltin="1"/>
    <cellStyle name="20% - 강조색2 2" xfId="4900"/>
    <cellStyle name="20% - 강조색3" xfId="549" builtinId="38" customBuiltin="1"/>
    <cellStyle name="20% - 강조색3 2" xfId="4901"/>
    <cellStyle name="20% - 강조색4" xfId="550" builtinId="42" customBuiltin="1"/>
    <cellStyle name="20% - 강조색4 2" xfId="4902"/>
    <cellStyle name="20% - 강조색5" xfId="551" builtinId="46" customBuiltin="1"/>
    <cellStyle name="20% - 강조색5 2" xfId="4903"/>
    <cellStyle name="20% - 강조색6" xfId="552" builtinId="50" customBuiltin="1"/>
    <cellStyle name="20% - 강조색6 2" xfId="4904"/>
    <cellStyle name="2자리" xfId="4905"/>
    <cellStyle name="³?a￥" xfId="553"/>
    <cellStyle name="³?a￥ 2" xfId="4906"/>
    <cellStyle name="³?a￥ 3" xfId="4907"/>
    <cellStyle name="³f¹ô[0]_pldt" xfId="4908"/>
    <cellStyle name="³f¹ô_pldt" xfId="4909"/>
    <cellStyle name="40% - 강조색1" xfId="554" builtinId="31" customBuiltin="1"/>
    <cellStyle name="40% - 강조색1 2" xfId="4910"/>
    <cellStyle name="40% - 강조색2" xfId="555" builtinId="35" customBuiltin="1"/>
    <cellStyle name="40% - 강조색2 2" xfId="4911"/>
    <cellStyle name="40% - 강조색3" xfId="556" builtinId="39" customBuiltin="1"/>
    <cellStyle name="40% - 강조색3 2" xfId="4912"/>
    <cellStyle name="40% - 강조색4" xfId="557" builtinId="43" customBuiltin="1"/>
    <cellStyle name="40% - 강조색4 2" xfId="4913"/>
    <cellStyle name="40% - 강조색5" xfId="558" builtinId="47" customBuiltin="1"/>
    <cellStyle name="40% - 강조색5 2" xfId="4914"/>
    <cellStyle name="40% - 강조색6" xfId="559" builtinId="51" customBuiltin="1"/>
    <cellStyle name="40% - 강조색6 2" xfId="4915"/>
    <cellStyle name="60" xfId="560"/>
    <cellStyle name="60% - 강조색1" xfId="561" builtinId="32" customBuiltin="1"/>
    <cellStyle name="60% - 강조색1 2" xfId="4916"/>
    <cellStyle name="60% - 강조색2" xfId="562" builtinId="36" customBuiltin="1"/>
    <cellStyle name="60% - 강조색2 2" xfId="4917"/>
    <cellStyle name="60% - 강조색3" xfId="563" builtinId="40" customBuiltin="1"/>
    <cellStyle name="60% - 강조색3 2" xfId="4918"/>
    <cellStyle name="60% - 강조색4" xfId="564" builtinId="44" customBuiltin="1"/>
    <cellStyle name="60% - 강조색4 2" xfId="4919"/>
    <cellStyle name="60% - 강조색5" xfId="565" builtinId="48" customBuiltin="1"/>
    <cellStyle name="60% - 강조색5 2" xfId="4920"/>
    <cellStyle name="60% - 강조색6" xfId="566" builtinId="52" customBuiltin="1"/>
    <cellStyle name="60% - 강조색6 2" xfId="4921"/>
    <cellStyle name="_x0014_7." xfId="567"/>
    <cellStyle name="82" xfId="4922"/>
    <cellStyle name="90" xfId="568"/>
    <cellStyle name="A" xfId="6290"/>
    <cellStyle name="A_견적서양식1" xfId="6291"/>
    <cellStyle name="A_견적서양식1_김천농업기술센터-이정준0420" xfId="6292"/>
    <cellStyle name="A_견적서양식1_김천전망대조명공사0323" xfId="6293"/>
    <cellStyle name="A_견적서양식1_김천전망대조명공사0323_김천농업기술센터-이정준0420" xfId="6294"/>
    <cellStyle name="A_견적서양식1_전체2회 설계변경 내역서 1공구" xfId="6295"/>
    <cellStyle name="A_견적서양식1_전체2회 설계변경 내역서 1공구_1공구" xfId="6296"/>
    <cellStyle name="A_견적서양식1_전체2회 설계변경 내역서 1공구_1공구_김천농업기술센터-이정준0420" xfId="6297"/>
    <cellStyle name="A_견적서양식1_전체2회 설계변경 내역서 1공구_1공구_김천전망대조명공사0323" xfId="6298"/>
    <cellStyle name="A_견적서양식1_전체2회 설계변경 내역서 1공구_1공구_김천전망대조명공사0323_김천농업기술센터-이정준0420" xfId="6299"/>
    <cellStyle name="A_견적서양식1_전체2회 설계변경 내역서 1공구_1공구작업" xfId="6300"/>
    <cellStyle name="A_견적서양식1_전체2회 설계변경 내역서 1공구_1공구작업_김천농업기술센터-이정준0420" xfId="6301"/>
    <cellStyle name="A_견적서양식1_전체2회 설계변경 내역서 1공구_1공구작업_김천전망대조명공사0323" xfId="6302"/>
    <cellStyle name="A_견적서양식1_전체2회 설계변경 내역서 1공구_1공구작업_김천전망대조명공사0323_김천농업기술센터-이정준0420" xfId="6303"/>
    <cellStyle name="A_견적서양식1_전체2회 설계변경 내역서 1공구_1공구하도급작업파일(0507)" xfId="6304"/>
    <cellStyle name="A_견적서양식1_전체2회 설계변경 내역서 1공구_1공구하도급작업파일(0507)_김천농업기술센터-이정준0420" xfId="6305"/>
    <cellStyle name="A_견적서양식1_전체2회 설계변경 내역서 1공구_1공구하도급작업파일(0507)_김천전망대조명공사0323" xfId="6306"/>
    <cellStyle name="A_견적서양식1_전체2회 설계변경 내역서 1공구_1공구하도급작업파일(0507)_김천전망대조명공사0323_김천농업기술센터-이정준0420" xfId="6307"/>
    <cellStyle name="A_견적서양식1_전체2회 설계변경 내역서 1공구_1공구하도급작업파일건정토건협상중" xfId="6308"/>
    <cellStyle name="A_견적서양식1_전체2회 설계변경 내역서 1공구_1공구하도급작업파일건정토건협상중_김천농업기술센터-이정준0420" xfId="6309"/>
    <cellStyle name="A_견적서양식1_전체2회 설계변경 내역서 1공구_1공구하도급작업파일건정토건협상중_김천전망대조명공사0323" xfId="6310"/>
    <cellStyle name="A_견적서양식1_전체2회 설계변경 내역서 1공구_1공구하도급작업파일건정토건협상중_김천전망대조명공사0323_김천농업기술센터-이정준0420" xfId="6311"/>
    <cellStyle name="A_견적서양식1_전체2회 설계변경 내역서 1공구_김천농업기술센터-이정준0420" xfId="6312"/>
    <cellStyle name="A_견적서양식1_전체2회 설계변경 내역서 1공구_김천전망대조명공사0323" xfId="6313"/>
    <cellStyle name="A_견적서양식1_전체2회 설계변경 내역서 1공구_김천전망대조명공사0323_김천농업기술센터-이정준0420" xfId="6314"/>
    <cellStyle name="A_김천농업기술센터-이정준0420" xfId="6315"/>
    <cellStyle name="A_김천전망대조명공사0323" xfId="6316"/>
    <cellStyle name="A_김천전망대조명공사0323_김천농업기술센터-이정준0420" xfId="6317"/>
    <cellStyle name="A_전체2회 설계변경 내역서 1공구" xfId="6318"/>
    <cellStyle name="A_전체2회 설계변경 내역서 1공구_1공구" xfId="6319"/>
    <cellStyle name="A_전체2회 설계변경 내역서 1공구_1공구_김천농업기술센터-이정준0420" xfId="6320"/>
    <cellStyle name="A_전체2회 설계변경 내역서 1공구_1공구_김천전망대조명공사0323" xfId="6321"/>
    <cellStyle name="A_전체2회 설계변경 내역서 1공구_1공구_김천전망대조명공사0323_김천농업기술센터-이정준0420" xfId="6322"/>
    <cellStyle name="A_전체2회 설계변경 내역서 1공구_1공구작업" xfId="6323"/>
    <cellStyle name="A_전체2회 설계변경 내역서 1공구_1공구작업_김천농업기술센터-이정준0420" xfId="6324"/>
    <cellStyle name="A_전체2회 설계변경 내역서 1공구_1공구작업_김천전망대조명공사0323" xfId="6325"/>
    <cellStyle name="A_전체2회 설계변경 내역서 1공구_1공구작업_김천전망대조명공사0323_김천농업기술센터-이정준0420" xfId="6326"/>
    <cellStyle name="A_전체2회 설계변경 내역서 1공구_1공구하도급작업파일(0507)" xfId="6327"/>
    <cellStyle name="A_전체2회 설계변경 내역서 1공구_1공구하도급작업파일(0507)_김천농업기술센터-이정준0420" xfId="6328"/>
    <cellStyle name="A_전체2회 설계변경 내역서 1공구_1공구하도급작업파일(0507)_김천전망대조명공사0323" xfId="6329"/>
    <cellStyle name="A_전체2회 설계변경 내역서 1공구_1공구하도급작업파일(0507)_김천전망대조명공사0323_김천농업기술센터-이정준0420" xfId="6330"/>
    <cellStyle name="A_전체2회 설계변경 내역서 1공구_1공구하도급작업파일건정토건협상중" xfId="6331"/>
    <cellStyle name="A_전체2회 설계변경 내역서 1공구_1공구하도급작업파일건정토건협상중_김천농업기술센터-이정준0420" xfId="6332"/>
    <cellStyle name="A_전체2회 설계변경 내역서 1공구_1공구하도급작업파일건정토건협상중_김천전망대조명공사0323" xfId="6333"/>
    <cellStyle name="A_전체2회 설계변경 내역서 1공구_1공구하도급작업파일건정토건협상중_김천전망대조명공사0323_김천농업기술센터-이정준0420" xfId="6334"/>
    <cellStyle name="A_전체2회 설계변경 내역서 1공구_김천농업기술센터-이정준0420" xfId="6335"/>
    <cellStyle name="A_전체2회 설계변경 내역서 1공구_김천전망대조명공사0323" xfId="6336"/>
    <cellStyle name="A_전체2회 설계변경 내역서 1공구_김천전망대조명공사0323_김천농업기술센터-이정준0420" xfId="6337"/>
    <cellStyle name="A_토목내역서" xfId="6338"/>
    <cellStyle name="A_토목내역서_견적서양식1" xfId="6339"/>
    <cellStyle name="A_토목내역서_견적서양식1_김천농업기술센터-이정준0420" xfId="6340"/>
    <cellStyle name="A_토목내역서_견적서양식1_김천전망대조명공사0323" xfId="6341"/>
    <cellStyle name="A_토목내역서_견적서양식1_김천전망대조명공사0323_김천농업기술센터-이정준0420" xfId="6342"/>
    <cellStyle name="A_토목내역서_견적서양식1_전체2회 설계변경 내역서 1공구" xfId="6343"/>
    <cellStyle name="A_토목내역서_견적서양식1_전체2회 설계변경 내역서 1공구_1공구" xfId="6344"/>
    <cellStyle name="A_토목내역서_견적서양식1_전체2회 설계변경 내역서 1공구_1공구_김천농업기술센터-이정준0420" xfId="6345"/>
    <cellStyle name="A_토목내역서_견적서양식1_전체2회 설계변경 내역서 1공구_1공구_김천전망대조명공사0323" xfId="6346"/>
    <cellStyle name="A_토목내역서_견적서양식1_전체2회 설계변경 내역서 1공구_1공구_김천전망대조명공사0323_김천농업기술센터-이정준0420" xfId="6347"/>
    <cellStyle name="A_토목내역서_견적서양식1_전체2회 설계변경 내역서 1공구_1공구작업" xfId="6348"/>
    <cellStyle name="A_토목내역서_견적서양식1_전체2회 설계변경 내역서 1공구_1공구작업_김천농업기술센터-이정준0420" xfId="6349"/>
    <cellStyle name="A_토목내역서_견적서양식1_전체2회 설계변경 내역서 1공구_1공구작업_김천전망대조명공사0323" xfId="6350"/>
    <cellStyle name="A_토목내역서_견적서양식1_전체2회 설계변경 내역서 1공구_1공구작업_김천전망대조명공사0323_김천농업기술센터-이정준0420" xfId="6351"/>
    <cellStyle name="A_토목내역서_견적서양식1_전체2회 설계변경 내역서 1공구_1공구하도급작업파일(0507)" xfId="6352"/>
    <cellStyle name="A_토목내역서_견적서양식1_전체2회 설계변경 내역서 1공구_1공구하도급작업파일(0507)_김천농업기술센터-이정준0420" xfId="6353"/>
    <cellStyle name="A_토목내역서_견적서양식1_전체2회 설계변경 내역서 1공구_1공구하도급작업파일(0507)_김천전망대조명공사0323" xfId="6354"/>
    <cellStyle name="A_토목내역서_견적서양식1_전체2회 설계변경 내역서 1공구_1공구하도급작업파일(0507)_김천전망대조명공사0323_김천농업기술센터-이정준0420" xfId="6355"/>
    <cellStyle name="A_토목내역서_견적서양식1_전체2회 설계변경 내역서 1공구_1공구하도급작업파일건정토건협상중" xfId="6356"/>
    <cellStyle name="A_토목내역서_견적서양식1_전체2회 설계변경 내역서 1공구_1공구하도급작업파일건정토건협상중_김천농업기술센터-이정준0420" xfId="6357"/>
    <cellStyle name="A_토목내역서_견적서양식1_전체2회 설계변경 내역서 1공구_1공구하도급작업파일건정토건협상중_김천전망대조명공사0323" xfId="6358"/>
    <cellStyle name="A_토목내역서_견적서양식1_전체2회 설계변경 내역서 1공구_1공구하도급작업파일건정토건협상중_김천전망대조명공사0323_김천농업기술센터-이정준0420" xfId="6359"/>
    <cellStyle name="A_토목내역서_견적서양식1_전체2회 설계변경 내역서 1공구_김천농업기술센터-이정준0420" xfId="6360"/>
    <cellStyle name="A_토목내역서_견적서양식1_전체2회 설계변경 내역서 1공구_김천전망대조명공사0323" xfId="6361"/>
    <cellStyle name="A_토목내역서_견적서양식1_전체2회 설계변경 내역서 1공구_김천전망대조명공사0323_김천농업기술센터-이정준0420" xfId="6362"/>
    <cellStyle name="A_토목내역서_김천농업기술센터-이정준0420" xfId="6363"/>
    <cellStyle name="A_토목내역서_김천전망대조명공사0323" xfId="6364"/>
    <cellStyle name="A_토목내역서_김천전망대조명공사0323_김천농업기술센터-이정준0420" xfId="6365"/>
    <cellStyle name="A_토목내역서_전체2회 설계변경 내역서 1공구" xfId="6366"/>
    <cellStyle name="A_토목내역서_전체2회 설계변경 내역서 1공구_1공구" xfId="6367"/>
    <cellStyle name="A_토목내역서_전체2회 설계변경 내역서 1공구_1공구_김천농업기술센터-이정준0420" xfId="6368"/>
    <cellStyle name="A_토목내역서_전체2회 설계변경 내역서 1공구_1공구_김천전망대조명공사0323" xfId="6369"/>
    <cellStyle name="A_토목내역서_전체2회 설계변경 내역서 1공구_1공구_김천전망대조명공사0323_김천농업기술센터-이정준0420" xfId="6370"/>
    <cellStyle name="A_토목내역서_전체2회 설계변경 내역서 1공구_1공구작업" xfId="6371"/>
    <cellStyle name="A_토목내역서_전체2회 설계변경 내역서 1공구_1공구작업_김천농업기술센터-이정준0420" xfId="6372"/>
    <cellStyle name="A_토목내역서_전체2회 설계변경 내역서 1공구_1공구작업_김천전망대조명공사0323" xfId="6373"/>
    <cellStyle name="A_토목내역서_전체2회 설계변경 내역서 1공구_1공구작업_김천전망대조명공사0323_김천농업기술센터-이정준0420" xfId="6374"/>
    <cellStyle name="A_토목내역서_전체2회 설계변경 내역서 1공구_1공구하도급작업파일(0507)" xfId="6375"/>
    <cellStyle name="A_토목내역서_전체2회 설계변경 내역서 1공구_1공구하도급작업파일(0507)_김천농업기술센터-이정준0420" xfId="6376"/>
    <cellStyle name="A_토목내역서_전체2회 설계변경 내역서 1공구_1공구하도급작업파일(0507)_김천전망대조명공사0323" xfId="6377"/>
    <cellStyle name="A_토목내역서_전체2회 설계변경 내역서 1공구_1공구하도급작업파일(0507)_김천전망대조명공사0323_김천농업기술센터-이정준0420" xfId="6378"/>
    <cellStyle name="A_토목내역서_전체2회 설계변경 내역서 1공구_1공구하도급작업파일건정토건협상중" xfId="6379"/>
    <cellStyle name="A_토목내역서_전체2회 설계변경 내역서 1공구_1공구하도급작업파일건정토건협상중_김천농업기술센터-이정준0420" xfId="6380"/>
    <cellStyle name="A_토목내역서_전체2회 설계변경 내역서 1공구_1공구하도급작업파일건정토건협상중_김천전망대조명공사0323" xfId="6381"/>
    <cellStyle name="A_토목내역서_전체2회 설계변경 내역서 1공구_1공구하도급작업파일건정토건협상중_김천전망대조명공사0323_김천농업기술센터-이정준0420" xfId="6382"/>
    <cellStyle name="A_토목내역서_전체2회 설계변경 내역서 1공구_김천농업기술센터-이정준0420" xfId="6383"/>
    <cellStyle name="A_토목내역서_전체2회 설계변경 내역서 1공구_김천전망대조명공사0323" xfId="6384"/>
    <cellStyle name="A_토목내역서_전체2회 설계변경 내역서 1공구_김천전망대조명공사0323_김천농업기술센터-이정준0420" xfId="6385"/>
    <cellStyle name="A¨­￠￢￠O [0]_AO¨uRCN¡¾U " xfId="6386"/>
    <cellStyle name="A¨­￠￢￠O_AO¨uRCN¡¾U " xfId="6387"/>
    <cellStyle name="aa" xfId="988"/>
    <cellStyle name="aa 2" xfId="6388"/>
    <cellStyle name="aa 3" xfId="6389"/>
    <cellStyle name="AA 4" xfId="6390"/>
    <cellStyle name="AA 5" xfId="6391"/>
    <cellStyle name="Aⓒ­" xfId="6392"/>
    <cellStyle name="Actual Date" xfId="989"/>
    <cellStyle name="Ae" xfId="6393"/>
    <cellStyle name="Åë" xfId="990"/>
    <cellStyle name="Åëè­" xfId="6394"/>
    <cellStyle name="Aee­ " xfId="991"/>
    <cellStyle name="Åëè­ [" xfId="992"/>
    <cellStyle name="Åëè­ [0]" xfId="6395"/>
    <cellStyle name="AeE­ [0]_  A¾  CO  " xfId="993"/>
    <cellStyle name="ÅëÈ­ [0]_¸ðÇü¸·" xfId="994"/>
    <cellStyle name="AeE­ [0]_¿­¸° INT" xfId="995"/>
    <cellStyle name="ÅëÈ­ [0]_±âÅ¸" xfId="6396"/>
    <cellStyle name="AeE­ [0]_¼oAI¼º " xfId="6397"/>
    <cellStyle name="ÅëÈ­ [0]_¼öÀÍ¼º " xfId="6398"/>
    <cellStyle name="AeE­ [0]_¼oAI¼º  10" xfId="6399"/>
    <cellStyle name="ÅëÈ­ [0]_Á¤»ê¼­°©Áö" xfId="6400"/>
    <cellStyle name="AeE­ [0]_A¾CO½A¼³ " xfId="6401"/>
    <cellStyle name="ÅëÈ­ [0]_laroux" xfId="6402"/>
    <cellStyle name="AeE­ [0]_º≫¼± ±æ¾i±uºI ¼o·R Ay°eC￥ " xfId="6403"/>
    <cellStyle name="ÅëÈ­ [0]_RESULTS" xfId="6404"/>
    <cellStyle name="Aee­ _06년)하이패스_점검내역" xfId="996"/>
    <cellStyle name="AeE­_  A¾  CO  " xfId="997"/>
    <cellStyle name="ÅëÈ­_¸ðÇü¸·" xfId="998"/>
    <cellStyle name="AeE­_¿­¸° INT" xfId="999"/>
    <cellStyle name="ÅëÈ­_±âÅ¸" xfId="6405"/>
    <cellStyle name="AeE­_¼oAI¼º " xfId="6406"/>
    <cellStyle name="ÅëÈ­_¼öÀÍ¼º " xfId="6407"/>
    <cellStyle name="AeE­_¼oAI¼º  10" xfId="6408"/>
    <cellStyle name="ÅëÈ­_Á¤»ê¼­°©Áö" xfId="6409"/>
    <cellStyle name="AeE­_A¾CO½A¼³ " xfId="6410"/>
    <cellStyle name="ÅëÈ­_laroux" xfId="6411"/>
    <cellStyle name="AeE­_º≫¼± ±æ¾i±uºI ¼o·R Ay°eC￥ " xfId="6412"/>
    <cellStyle name="ÅëÈ­_RESULTS" xfId="6413"/>
    <cellStyle name="Aee¡" xfId="6414"/>
    <cellStyle name="AeE¡ⓒ [0]_AO¨uRCN¡¾U " xfId="6415"/>
    <cellStyle name="AeE¡ⓒ_AO¨uRCN¡¾U " xfId="6416"/>
    <cellStyle name="Æu¼¾æR" xfId="1000"/>
    <cellStyle name="ALIGNMENT" xfId="1001"/>
    <cellStyle name="args.style" xfId="6419"/>
    <cellStyle name="Äþ" xfId="1002"/>
    <cellStyle name="Aþ¸" xfId="6420"/>
    <cellStyle name="Äþ¸¶" xfId="6421"/>
    <cellStyle name="Äþ¸¶ [" xfId="1003"/>
    <cellStyle name="Äþ¸¶ [0]" xfId="6422"/>
    <cellStyle name="AÞ¸¶ [0]_  A¾  CO  " xfId="1004"/>
    <cellStyle name="ÄÞ¸¶ [0]_¸ðÇü¸·" xfId="1005"/>
    <cellStyle name="AÞ¸¶ [0]_¿­¸° INT" xfId="1006"/>
    <cellStyle name="ÄÞ¸¶ [0]_±âÅ¸" xfId="6423"/>
    <cellStyle name="AÞ¸¶ [0]_¼oAI¼º " xfId="6424"/>
    <cellStyle name="ÄÞ¸¶ [0]_¼öÀÍ¼º " xfId="6425"/>
    <cellStyle name="AÞ¸¶ [0]_¼oAI¼º  10" xfId="6426"/>
    <cellStyle name="ÄÞ¸¶ [0]_1" xfId="6427"/>
    <cellStyle name="AÞ¸¶ [0]_A¾CO½A¼³ " xfId="6428"/>
    <cellStyle name="ÄÞ¸¶ [0]_laroux" xfId="6429"/>
    <cellStyle name="AÞ¸¶ [0]_laroux_도담차량공작실설계서" xfId="6430"/>
    <cellStyle name="ÄÞ¸¶ [0]_laroux_도담차량공작실설계서" xfId="6431"/>
    <cellStyle name="AÞ¸¶ [0]_laroux_도담차량공작실신설공사" xfId="6432"/>
    <cellStyle name="ÄÞ¸¶ [0]_laroux_도담차량공작실신설공사" xfId="6433"/>
    <cellStyle name="AÞ¸¶ [0]_laroux_상장가도교설계서" xfId="6434"/>
    <cellStyle name="ÄÞ¸¶ [0]_laroux_상장가도교수량산출" xfId="6435"/>
    <cellStyle name="AÞ¸¶ [0]_º≫¼± ±æ¾i±uºI ¼o·R Ay°eC￥ " xfId="6436"/>
    <cellStyle name="ÄÞ¸¶ [0]_Sheet1" xfId="6437"/>
    <cellStyle name="AÞ¸¶_  A¾  CO  " xfId="1007"/>
    <cellStyle name="ÄÞ¸¶_¸ðÇü¸·" xfId="1008"/>
    <cellStyle name="AÞ¸¶_¿­¸° INT" xfId="1009"/>
    <cellStyle name="ÄÞ¸¶_±âÅ¸" xfId="6438"/>
    <cellStyle name="AÞ¸¶_¼oAI¼º " xfId="6439"/>
    <cellStyle name="ÄÞ¸¶_¼öÀÍ¼º " xfId="6440"/>
    <cellStyle name="AÞ¸¶_¼oAI¼º  10" xfId="6441"/>
    <cellStyle name="ÄÞ¸¶_1" xfId="6442"/>
    <cellStyle name="AÞ¸¶_A¾CO½A¼³ " xfId="6443"/>
    <cellStyle name="ÄÞ¸¶_laroux" xfId="6444"/>
    <cellStyle name="AÞ¸¶_º≫¼± ±æ¾i±uºI ¼o·R Ay°eC￥ " xfId="6445"/>
    <cellStyle name="ÄÞ¸¶_Sheet1" xfId="6446"/>
    <cellStyle name="Attach Rates" xfId="6447"/>
    <cellStyle name="Au¸R¼o" xfId="1010"/>
    <cellStyle name="Au¸R¼o 2" xfId="6448"/>
    <cellStyle name="Au¸R¼o 3" xfId="6449"/>
    <cellStyle name="Au¸R¼o0" xfId="1011"/>
    <cellStyle name="axlcolour" xfId="6450"/>
    <cellStyle name="_x0001_b" xfId="1012"/>
    <cellStyle name="b?þ?b?þ?b?þ?b?þ?b?þ?b?þ?b?þ?b?þ?b?þ?b?þ?b灌þ?b?þ?&lt;?b?þ?b濬þ?b?þ?b?þ昰_x0018_?þ????_x0008_" xfId="1013"/>
    <cellStyle name="b?þ?b?þ?b?þ?b灌þ?b?þ?&lt;?b?þ?b濬þ?b?þ?b?þ昰_x0018_?þ????_x0008_" xfId="1014"/>
    <cellStyle name="b␌þකb濰þඪb瀠þයb灌þ්b炈þ宐&lt;෢b濈þෲb濬þขb瀐þฒb瀰þ昰_x0018_⋸þ㤕䰀ጤܕ_x0008_" xfId="1015"/>
    <cellStyle name="blank" xfId="6451"/>
    <cellStyle name="blank - Style1" xfId="6452"/>
    <cellStyle name="body" xfId="1017"/>
    <cellStyle name="Border" xfId="1018"/>
    <cellStyle name="Border 2" xfId="6453"/>
    <cellStyle name="b嬜þപb嬼þഺb孬þൊb⍜þ൚b⍼þ൪b⎨þൺb⏜þඊb␌þකb濰þඪb瀠þයb灌þ්b炈þ宐&lt;෢b濈þෲb濬þขb瀐þฒb瀰þ昰_x0018_⋸þ㤕䰀ጤܕ_x0008_" xfId="1016"/>
    <cellStyle name="C" xfId="6454"/>
    <cellStyle name="C?AØ_¿?¾÷CoE² " xfId="6455"/>
    <cellStyle name="C_견적서양식1" xfId="6456"/>
    <cellStyle name="C_견적서양식1_김천농업기술센터-이정준0420" xfId="6457"/>
    <cellStyle name="C_견적서양식1_김천전망대조명공사0323" xfId="6458"/>
    <cellStyle name="C_견적서양식1_김천전망대조명공사0323_김천농업기술센터-이정준0420" xfId="6459"/>
    <cellStyle name="C_견적서양식1_전체2회 설계변경 내역서 1공구" xfId="6460"/>
    <cellStyle name="C_견적서양식1_전체2회 설계변경 내역서 1공구_1공구" xfId="6461"/>
    <cellStyle name="C_견적서양식1_전체2회 설계변경 내역서 1공구_1공구_김천농업기술센터-이정준0420" xfId="6462"/>
    <cellStyle name="C_견적서양식1_전체2회 설계변경 내역서 1공구_1공구_김천전망대조명공사0323" xfId="6463"/>
    <cellStyle name="C_견적서양식1_전체2회 설계변경 내역서 1공구_1공구_김천전망대조명공사0323_김천농업기술센터-이정준0420" xfId="6464"/>
    <cellStyle name="C_견적서양식1_전체2회 설계변경 내역서 1공구_1공구작업" xfId="6465"/>
    <cellStyle name="C_견적서양식1_전체2회 설계변경 내역서 1공구_1공구작업_김천농업기술센터-이정준0420" xfId="6466"/>
    <cellStyle name="C_견적서양식1_전체2회 설계변경 내역서 1공구_1공구작업_김천전망대조명공사0323" xfId="6467"/>
    <cellStyle name="C_견적서양식1_전체2회 설계변경 내역서 1공구_1공구작업_김천전망대조명공사0323_김천농업기술센터-이정준0420" xfId="6468"/>
    <cellStyle name="C_견적서양식1_전체2회 설계변경 내역서 1공구_1공구하도급작업파일(0507)" xfId="6469"/>
    <cellStyle name="C_견적서양식1_전체2회 설계변경 내역서 1공구_1공구하도급작업파일(0507)_김천농업기술센터-이정준0420" xfId="6470"/>
    <cellStyle name="C_견적서양식1_전체2회 설계변경 내역서 1공구_1공구하도급작업파일(0507)_김천전망대조명공사0323" xfId="6471"/>
    <cellStyle name="C_견적서양식1_전체2회 설계변경 내역서 1공구_1공구하도급작업파일(0507)_김천전망대조명공사0323_김천농업기술센터-이정준0420" xfId="6472"/>
    <cellStyle name="C_견적서양식1_전체2회 설계변경 내역서 1공구_1공구하도급작업파일건정토건협상중" xfId="6473"/>
    <cellStyle name="C_견적서양식1_전체2회 설계변경 내역서 1공구_1공구하도급작업파일건정토건협상중_김천농업기술센터-이정준0420" xfId="6474"/>
    <cellStyle name="C_견적서양식1_전체2회 설계변경 내역서 1공구_1공구하도급작업파일건정토건협상중_김천전망대조명공사0323" xfId="6475"/>
    <cellStyle name="C_견적서양식1_전체2회 설계변경 내역서 1공구_1공구하도급작업파일건정토건협상중_김천전망대조명공사0323_김천농업기술센터-이정준0420" xfId="6476"/>
    <cellStyle name="C_견적서양식1_전체2회 설계변경 내역서 1공구_김천농업기술센터-이정준0420" xfId="6477"/>
    <cellStyle name="C_견적서양식1_전체2회 설계변경 내역서 1공구_김천전망대조명공사0323" xfId="6478"/>
    <cellStyle name="C_견적서양식1_전체2회 설계변경 내역서 1공구_김천전망대조명공사0323_김천농업기술센터-이정준0420" xfId="6479"/>
    <cellStyle name="C_김천농업기술센터-이정준0420" xfId="6480"/>
    <cellStyle name="C_김천전망대조명공사0323" xfId="6481"/>
    <cellStyle name="C_김천전망대조명공사0323_김천농업기술센터-이정준0420" xfId="6482"/>
    <cellStyle name="C_전체2회 설계변경 내역서 1공구" xfId="6483"/>
    <cellStyle name="C_전체2회 설계변경 내역서 1공구_1공구" xfId="6484"/>
    <cellStyle name="C_전체2회 설계변경 내역서 1공구_1공구_김천농업기술센터-이정준0420" xfId="6485"/>
    <cellStyle name="C_전체2회 설계변경 내역서 1공구_1공구_김천전망대조명공사0323" xfId="6486"/>
    <cellStyle name="C_전체2회 설계변경 내역서 1공구_1공구_김천전망대조명공사0323_김천농업기술센터-이정준0420" xfId="6487"/>
    <cellStyle name="C_전체2회 설계변경 내역서 1공구_1공구작업" xfId="6488"/>
    <cellStyle name="C_전체2회 설계변경 내역서 1공구_1공구작업_김천농업기술센터-이정준0420" xfId="6489"/>
    <cellStyle name="C_전체2회 설계변경 내역서 1공구_1공구작업_김천전망대조명공사0323" xfId="6490"/>
    <cellStyle name="C_전체2회 설계변경 내역서 1공구_1공구작업_김천전망대조명공사0323_김천농업기술센터-이정준0420" xfId="6491"/>
    <cellStyle name="C_전체2회 설계변경 내역서 1공구_1공구하도급작업파일(0507)" xfId="6492"/>
    <cellStyle name="C_전체2회 설계변경 내역서 1공구_1공구하도급작업파일(0507)_김천농업기술센터-이정준0420" xfId="6493"/>
    <cellStyle name="C_전체2회 설계변경 내역서 1공구_1공구하도급작업파일(0507)_김천전망대조명공사0323" xfId="6494"/>
    <cellStyle name="C_전체2회 설계변경 내역서 1공구_1공구하도급작업파일(0507)_김천전망대조명공사0323_김천농업기술센터-이정준0420" xfId="6495"/>
    <cellStyle name="C_전체2회 설계변경 내역서 1공구_1공구하도급작업파일건정토건협상중" xfId="6496"/>
    <cellStyle name="C_전체2회 설계변경 내역서 1공구_1공구하도급작업파일건정토건협상중_김천농업기술센터-이정준0420" xfId="6497"/>
    <cellStyle name="C_전체2회 설계변경 내역서 1공구_1공구하도급작업파일건정토건협상중_김천전망대조명공사0323" xfId="6498"/>
    <cellStyle name="C_전체2회 설계변경 내역서 1공구_1공구하도급작업파일건정토건협상중_김천전망대조명공사0323_김천농업기술센터-이정준0420" xfId="6499"/>
    <cellStyle name="C_전체2회 설계변경 내역서 1공구_김천농업기술센터-이정준0420" xfId="6500"/>
    <cellStyle name="C_전체2회 설계변경 내역서 1공구_김천전망대조명공사0323" xfId="6501"/>
    <cellStyle name="C_전체2회 설계변경 내역서 1공구_김천전망대조명공사0323_김천농업기술센터-이정준0420" xfId="6502"/>
    <cellStyle name="C_토목내역서" xfId="6503"/>
    <cellStyle name="C_토목내역서_견적서양식1" xfId="6504"/>
    <cellStyle name="C_토목내역서_견적서양식1_김천농업기술센터-이정준0420" xfId="6505"/>
    <cellStyle name="C_토목내역서_견적서양식1_김천전망대조명공사0323" xfId="6506"/>
    <cellStyle name="C_토목내역서_견적서양식1_김천전망대조명공사0323_김천농업기술센터-이정준0420" xfId="6507"/>
    <cellStyle name="C_토목내역서_견적서양식1_전체2회 설계변경 내역서 1공구" xfId="6508"/>
    <cellStyle name="C_토목내역서_견적서양식1_전체2회 설계변경 내역서 1공구_1공구" xfId="6509"/>
    <cellStyle name="C_토목내역서_견적서양식1_전체2회 설계변경 내역서 1공구_1공구_김천농업기술센터-이정준0420" xfId="6510"/>
    <cellStyle name="C_토목내역서_견적서양식1_전체2회 설계변경 내역서 1공구_1공구_김천전망대조명공사0323" xfId="6511"/>
    <cellStyle name="C_토목내역서_견적서양식1_전체2회 설계변경 내역서 1공구_1공구_김천전망대조명공사0323_김천농업기술센터-이정준0420" xfId="6512"/>
    <cellStyle name="C_토목내역서_견적서양식1_전체2회 설계변경 내역서 1공구_1공구작업" xfId="6513"/>
    <cellStyle name="C_토목내역서_견적서양식1_전체2회 설계변경 내역서 1공구_1공구작업_김천농업기술센터-이정준0420" xfId="6514"/>
    <cellStyle name="C_토목내역서_견적서양식1_전체2회 설계변경 내역서 1공구_1공구작업_김천전망대조명공사0323" xfId="6515"/>
    <cellStyle name="C_토목내역서_견적서양식1_전체2회 설계변경 내역서 1공구_1공구작업_김천전망대조명공사0323_김천농업기술센터-이정준0420" xfId="6516"/>
    <cellStyle name="C_토목내역서_견적서양식1_전체2회 설계변경 내역서 1공구_1공구하도급작업파일(0507)" xfId="6517"/>
    <cellStyle name="C_토목내역서_견적서양식1_전체2회 설계변경 내역서 1공구_1공구하도급작업파일(0507)_김천농업기술센터-이정준0420" xfId="6518"/>
    <cellStyle name="C_토목내역서_견적서양식1_전체2회 설계변경 내역서 1공구_1공구하도급작업파일(0507)_김천전망대조명공사0323" xfId="6519"/>
    <cellStyle name="C_토목내역서_견적서양식1_전체2회 설계변경 내역서 1공구_1공구하도급작업파일(0507)_김천전망대조명공사0323_김천농업기술센터-이정준0420" xfId="6520"/>
    <cellStyle name="C_토목내역서_견적서양식1_전체2회 설계변경 내역서 1공구_1공구하도급작업파일건정토건협상중" xfId="6521"/>
    <cellStyle name="C_토목내역서_견적서양식1_전체2회 설계변경 내역서 1공구_1공구하도급작업파일건정토건협상중_김천농업기술센터-이정준0420" xfId="6522"/>
    <cellStyle name="C_토목내역서_견적서양식1_전체2회 설계변경 내역서 1공구_1공구하도급작업파일건정토건협상중_김천전망대조명공사0323" xfId="6523"/>
    <cellStyle name="C_토목내역서_견적서양식1_전체2회 설계변경 내역서 1공구_1공구하도급작업파일건정토건협상중_김천전망대조명공사0323_김천농업기술센터-이정준0420" xfId="6524"/>
    <cellStyle name="C_토목내역서_견적서양식1_전체2회 설계변경 내역서 1공구_김천농업기술센터-이정준0420" xfId="6525"/>
    <cellStyle name="C_토목내역서_견적서양식1_전체2회 설계변경 내역서 1공구_김천전망대조명공사0323" xfId="6526"/>
    <cellStyle name="C_토목내역서_견적서양식1_전체2회 설계변경 내역서 1공구_김천전망대조명공사0323_김천농업기술센터-이정준0420" xfId="6527"/>
    <cellStyle name="C_토목내역서_김천농업기술센터-이정준0420" xfId="6528"/>
    <cellStyle name="C_토목내역서_김천전망대조명공사0323" xfId="6529"/>
    <cellStyle name="C_토목내역서_김천전망대조명공사0323_김천농업기술센터-이정준0420" xfId="6530"/>
    <cellStyle name="C_토목내역서_전체2회 설계변경 내역서 1공구" xfId="6531"/>
    <cellStyle name="C_토목내역서_전체2회 설계변경 내역서 1공구_1공구" xfId="6532"/>
    <cellStyle name="C_토목내역서_전체2회 설계변경 내역서 1공구_1공구_김천농업기술센터-이정준0420" xfId="6533"/>
    <cellStyle name="C_토목내역서_전체2회 설계변경 내역서 1공구_1공구_김천전망대조명공사0323" xfId="6534"/>
    <cellStyle name="C_토목내역서_전체2회 설계변경 내역서 1공구_1공구_김천전망대조명공사0323_김천농업기술센터-이정준0420" xfId="6535"/>
    <cellStyle name="C_토목내역서_전체2회 설계변경 내역서 1공구_1공구작업" xfId="6536"/>
    <cellStyle name="C_토목내역서_전체2회 설계변경 내역서 1공구_1공구작업_김천농업기술센터-이정준0420" xfId="6537"/>
    <cellStyle name="C_토목내역서_전체2회 설계변경 내역서 1공구_1공구작업_김천전망대조명공사0323" xfId="6538"/>
    <cellStyle name="C_토목내역서_전체2회 설계변경 내역서 1공구_1공구작업_김천전망대조명공사0323_김천농업기술센터-이정준0420" xfId="6539"/>
    <cellStyle name="C_토목내역서_전체2회 설계변경 내역서 1공구_1공구하도급작업파일(0507)" xfId="6540"/>
    <cellStyle name="C_토목내역서_전체2회 설계변경 내역서 1공구_1공구하도급작업파일(0507)_김천농업기술센터-이정준0420" xfId="6541"/>
    <cellStyle name="C_토목내역서_전체2회 설계변경 내역서 1공구_1공구하도급작업파일(0507)_김천전망대조명공사0323" xfId="6542"/>
    <cellStyle name="C_토목내역서_전체2회 설계변경 내역서 1공구_1공구하도급작업파일(0507)_김천전망대조명공사0323_김천농업기술센터-이정준0420" xfId="6543"/>
    <cellStyle name="C_토목내역서_전체2회 설계변경 내역서 1공구_1공구하도급작업파일건정토건협상중" xfId="6544"/>
    <cellStyle name="C_토목내역서_전체2회 설계변경 내역서 1공구_1공구하도급작업파일건정토건협상중_김천농업기술센터-이정준0420" xfId="6545"/>
    <cellStyle name="C_토목내역서_전체2회 설계변경 내역서 1공구_1공구하도급작업파일건정토건협상중_김천전망대조명공사0323" xfId="6546"/>
    <cellStyle name="C_토목내역서_전체2회 설계변경 내역서 1공구_1공구하도급작업파일건정토건협상중_김천전망대조명공사0323_김천농업기술센터-이정준0420" xfId="6547"/>
    <cellStyle name="C_토목내역서_전체2회 설계변경 내역서 1공구_김천농업기술센터-이정준0420" xfId="6548"/>
    <cellStyle name="C_토목내역서_전체2회 설계변경 내역서 1공구_김천전망대조명공사0323" xfId="6549"/>
    <cellStyle name="C_토목내역서_전체2회 설계변경 내역서 1공구_김천전망대조명공사0323_김천농업기술센터-이정준0420" xfId="6550"/>
    <cellStyle name="C¡IA¨ª_¡ic¨u¡A¨￢I¨￢¡Æ AN¡Æe " xfId="6551"/>
    <cellStyle name="C¡ÍA¨ª_©öe¨¬I ¡Æ©¡¨¬n ¢¬i¨ù¨ù¨ù¡© (2)" xfId="6552"/>
    <cellStyle name="C¡IA¨ª_ⓒoe¨￢I ¡Æⓒ¡¨￢n ￠￢i¨u¨u¨u¡ⓒ (2)" xfId="6553"/>
    <cellStyle name="Ç¥" xfId="1019"/>
    <cellStyle name="Ç¥áø" xfId="6554"/>
    <cellStyle name="C￥AØ_  A¾  CO  " xfId="1020"/>
    <cellStyle name="Ç¥ÁØ_¸ðÇü¸·" xfId="1021"/>
    <cellStyle name="C￥AØ_¿­¸° INT" xfId="1022"/>
    <cellStyle name="Ç¥ÁØ_¿ù°£¿ä¾àº¸°í" xfId="6555"/>
    <cellStyle name="C￥AØ_¿μ¾÷CoE² " xfId="6556"/>
    <cellStyle name="Ç¥ÁØ_±â¾È¿ëÁö" xfId="6557"/>
    <cellStyle name="C￥AØ_≫c¾÷ºIº° AN°e " xfId="6558"/>
    <cellStyle name="Ç¥ÁØ_°¡¼³" xfId="6559"/>
    <cellStyle name="C￥AØ_°­´c (2)" xfId="6560"/>
    <cellStyle name="Ç¥ÁØ_°­´ç (2)" xfId="1023"/>
    <cellStyle name="C￥AØ_°­´c (2) 10" xfId="6561"/>
    <cellStyle name="Ç¥ÁØ_°­´ç (2) 10" xfId="6562"/>
    <cellStyle name="C￥AØ_°­´c (2) 11" xfId="6563"/>
    <cellStyle name="Ç¥ÁØ_°­´ç (2) 11" xfId="6564"/>
    <cellStyle name="C￥AØ_°­´c (2) 12" xfId="6565"/>
    <cellStyle name="Ç¥ÁØ_°­´ç (2) 12" xfId="6566"/>
    <cellStyle name="C￥AØ_°­´c (2) 13" xfId="6567"/>
    <cellStyle name="Ç¥ÁØ_°­´ç (2) 13" xfId="6568"/>
    <cellStyle name="C￥AØ_°­´c (2) 14" xfId="6569"/>
    <cellStyle name="Ç¥ÁØ_°­´ç (2) 14" xfId="6570"/>
    <cellStyle name="C￥AØ_°­´c (2) 15" xfId="6571"/>
    <cellStyle name="Ç¥ÁØ_°­´ç (2) 15" xfId="6572"/>
    <cellStyle name="C￥AØ_°­´c (2) 16" xfId="6573"/>
    <cellStyle name="Ç¥ÁØ_°­´ç (2) 16" xfId="6574"/>
    <cellStyle name="C￥AØ_°­´c (2) 17" xfId="6575"/>
    <cellStyle name="Ç¥ÁØ_°­´ç (2) 17" xfId="6576"/>
    <cellStyle name="C￥AØ_°­´c (2) 18" xfId="6577"/>
    <cellStyle name="Ç¥ÁØ_°­´ç (2) 18" xfId="6578"/>
    <cellStyle name="C￥AØ_°­´c (2) 19" xfId="6579"/>
    <cellStyle name="Ç¥ÁØ_°­´ç (2) 19" xfId="6580"/>
    <cellStyle name="C￥AØ_°­´c (2) 2" xfId="6581"/>
    <cellStyle name="Ç¥ÁØ_°­´ç (2) 2" xfId="6582"/>
    <cellStyle name="C￥AØ_°­´c (2) 20" xfId="6583"/>
    <cellStyle name="Ç¥ÁØ_°­´ç (2) 20" xfId="6584"/>
    <cellStyle name="C￥AØ_°­´c (2) 21" xfId="6585"/>
    <cellStyle name="Ç¥ÁØ_°­´ç (2) 21" xfId="6586"/>
    <cellStyle name="C￥AØ_°­´c (2) 3" xfId="6587"/>
    <cellStyle name="Ç¥ÁØ_°­´ç (2) 3" xfId="6588"/>
    <cellStyle name="C￥AØ_°­´c (2) 4" xfId="6589"/>
    <cellStyle name="Ç¥ÁØ_°­´ç (2) 4" xfId="6590"/>
    <cellStyle name="C￥AØ_°­´c (2) 5" xfId="6591"/>
    <cellStyle name="Ç¥ÁØ_°­´ç (2) 5" xfId="6592"/>
    <cellStyle name="C￥AØ_°­´c (2) 6" xfId="6593"/>
    <cellStyle name="Ç¥ÁØ_°­´ç (2) 6" xfId="6594"/>
    <cellStyle name="C￥AØ_°­´c (2) 7" xfId="6595"/>
    <cellStyle name="Ç¥ÁØ_°­´ç (2) 7" xfId="6596"/>
    <cellStyle name="C￥AØ_°­´c (2) 8" xfId="6597"/>
    <cellStyle name="Ç¥ÁØ_°­´ç (2) 8" xfId="6598"/>
    <cellStyle name="C￥AØ_°­´c (2) 9" xfId="6599"/>
    <cellStyle name="Ç¥ÁØ_°­´ç (2) 9" xfId="6600"/>
    <cellStyle name="C￥AØ_°A·¡≫oE²" xfId="1024"/>
    <cellStyle name="Ç¥ÁØ_¼öÀÍ¼º " xfId="6601"/>
    <cellStyle name="C￥AØ_12AO " xfId="6602"/>
    <cellStyle name="Ç¥ÁØ_95³âÃÑ°ý¼ö·® " xfId="6603"/>
    <cellStyle name="C￥AØ_95³aAN°y¼o·R " xfId="6604"/>
    <cellStyle name="Ç¥ÁØ_Ç°¼À(ÁöÀÔ) " xfId="6605"/>
    <cellStyle name="C￥AØ_PERSONAL" xfId="6606"/>
    <cellStyle name="Ç¥ÁØ_RESULTS" xfId="6607"/>
    <cellStyle name="Calc Currency (0)" xfId="1025"/>
    <cellStyle name="Calc Currency (0) 2" xfId="6608"/>
    <cellStyle name="Calc Currency (0) 3" xfId="6609"/>
    <cellStyle name="Calc Currency (0)_빕스 대구동성로점 전기공사(조윤컨스)" xfId="6610"/>
    <cellStyle name="Calc Currency (2)" xfId="1026"/>
    <cellStyle name="Calc Currency (2) 2" xfId="6611"/>
    <cellStyle name="Calc Percent (0)" xfId="1027"/>
    <cellStyle name="Calc Percent (0) 2" xfId="6612"/>
    <cellStyle name="Calc Percent (1)" xfId="1028"/>
    <cellStyle name="Calc Percent (1) 2" xfId="6613"/>
    <cellStyle name="Calc Percent (2)" xfId="1029"/>
    <cellStyle name="Calc Percent (2) 2" xfId="6614"/>
    <cellStyle name="Calc Units (0)" xfId="1030"/>
    <cellStyle name="Calc Units (0) 2" xfId="6615"/>
    <cellStyle name="Calc Units (1)" xfId="1031"/>
    <cellStyle name="Calc Units (1) 2" xfId="6616"/>
    <cellStyle name="Calc Units (2)" xfId="1032"/>
    <cellStyle name="Calc Units (2) 2" xfId="6617"/>
    <cellStyle name="category" xfId="1033"/>
    <cellStyle name="category 2" xfId="6618"/>
    <cellStyle name="CIAIÆU¸μAⓒ" xfId="1034"/>
    <cellStyle name="ⓒo" xfId="6619"/>
    <cellStyle name="Co≫e" xfId="1035"/>
    <cellStyle name="Co≫e 2" xfId="6620"/>
    <cellStyle name="Co≫e 3" xfId="6621"/>
    <cellStyle name="columns_array" xfId="6622"/>
    <cellStyle name="Comma" xfId="1036"/>
    <cellStyle name="Comma  - Style2" xfId="6623"/>
    <cellStyle name="Comma  - Style3" xfId="6624"/>
    <cellStyle name="Comma  - Style4" xfId="6625"/>
    <cellStyle name="Comma  - Style5" xfId="6626"/>
    <cellStyle name="Comma  - Style6" xfId="6627"/>
    <cellStyle name="Comma  - Style7" xfId="6628"/>
    <cellStyle name="Comma  - Style8" xfId="6629"/>
    <cellStyle name="Comma [0]" xfId="1037"/>
    <cellStyle name="Comma [0] 2" xfId="6630"/>
    <cellStyle name="Comma [0] 2 2" xfId="6631"/>
    <cellStyle name="Comma [0] 3" xfId="6632"/>
    <cellStyle name="Comma [0] 4" xfId="6633"/>
    <cellStyle name="Comma [0]_ SG&amp;A Bridge " xfId="6634"/>
    <cellStyle name="Comma [00]" xfId="1038"/>
    <cellStyle name="Comma [00] 2" xfId="6635"/>
    <cellStyle name="comma zerodec" xfId="1039"/>
    <cellStyle name="comma zerodec 2" xfId="6636"/>
    <cellStyle name="comma zerodec 2 2" xfId="6637"/>
    <cellStyle name="comma zerodec 3" xfId="6638"/>
    <cellStyle name="comma zerodec 4" xfId="6639"/>
    <cellStyle name="comma zerodec_빕스 대구동성로점 전기공사(조윤컨스)" xfId="6640"/>
    <cellStyle name="Comma_ SG&amp;A Bridge" xfId="1040"/>
    <cellStyle name="Comma0" xfId="1041"/>
    <cellStyle name="Comma0 2" xfId="6641"/>
    <cellStyle name="Comma0 3" xfId="6642"/>
    <cellStyle name="Copied" xfId="1042"/>
    <cellStyle name="COST1" xfId="6643"/>
    <cellStyle name="Curre~cy [0]_MATERAL2" xfId="6645"/>
    <cellStyle name="Curren?_x0012_퐀_x0017_?" xfId="1043"/>
    <cellStyle name="Currency" xfId="1044"/>
    <cellStyle name="Currency [0]" xfId="1045"/>
    <cellStyle name="Currency [0] 2" xfId="6646"/>
    <cellStyle name="Currency [0] 2 2" xfId="6647"/>
    <cellStyle name="Currency [0] 3" xfId="6648"/>
    <cellStyle name="Currency [0] 4" xfId="6649"/>
    <cellStyle name="Currency [0]_ SG&amp;A Bridge " xfId="6650"/>
    <cellStyle name="Currency [0]͢laroux_1" xfId="6651"/>
    <cellStyle name="Currency [00]" xfId="1046"/>
    <cellStyle name="Currency [00] 2" xfId="6652"/>
    <cellStyle name="Currency 10" xfId="6653"/>
    <cellStyle name="Currency 11" xfId="6654"/>
    <cellStyle name="Currency 12" xfId="6655"/>
    <cellStyle name="Currency 13" xfId="6656"/>
    <cellStyle name="Currency 14" xfId="6657"/>
    <cellStyle name="Currency 15" xfId="6658"/>
    <cellStyle name="Currency 16" xfId="6659"/>
    <cellStyle name="Currency 17" xfId="6660"/>
    <cellStyle name="Currency 18" xfId="6661"/>
    <cellStyle name="Currency 19" xfId="6662"/>
    <cellStyle name="Currency 2" xfId="6663"/>
    <cellStyle name="Currency 2 2" xfId="6664"/>
    <cellStyle name="Currency 20" xfId="6665"/>
    <cellStyle name="Currency 21" xfId="6666"/>
    <cellStyle name="Currency 22" xfId="6667"/>
    <cellStyle name="Currency 23" xfId="6668"/>
    <cellStyle name="Currency 24" xfId="6669"/>
    <cellStyle name="Currency 25" xfId="6670"/>
    <cellStyle name="Currency 26" xfId="6671"/>
    <cellStyle name="Currency 27" xfId="6672"/>
    <cellStyle name="Currency 28" xfId="6673"/>
    <cellStyle name="Currency 29" xfId="6674"/>
    <cellStyle name="Currency 3" xfId="6675"/>
    <cellStyle name="Currency 3 2" xfId="6676"/>
    <cellStyle name="Currency 30" xfId="6677"/>
    <cellStyle name="Currency 31" xfId="6678"/>
    <cellStyle name="Currency 32" xfId="6679"/>
    <cellStyle name="Currency 33" xfId="6680"/>
    <cellStyle name="Currency 34" xfId="6681"/>
    <cellStyle name="Currency 35" xfId="6682"/>
    <cellStyle name="Currency 36" xfId="6683"/>
    <cellStyle name="Currency 37" xfId="6684"/>
    <cellStyle name="Currency 38" xfId="6685"/>
    <cellStyle name="Currency 39" xfId="6686"/>
    <cellStyle name="Currency 4" xfId="6687"/>
    <cellStyle name="Currency 4 2" xfId="6688"/>
    <cellStyle name="Currency 40" xfId="6689"/>
    <cellStyle name="Currency 41" xfId="6690"/>
    <cellStyle name="Currency 42" xfId="6691"/>
    <cellStyle name="Currency 43" xfId="6692"/>
    <cellStyle name="Currency 44" xfId="6693"/>
    <cellStyle name="Currency 45" xfId="6694"/>
    <cellStyle name="Currency 46" xfId="6695"/>
    <cellStyle name="Currency 47" xfId="6696"/>
    <cellStyle name="Currency 48" xfId="6697"/>
    <cellStyle name="Currency 49" xfId="6698"/>
    <cellStyle name="Currency 5" xfId="6699"/>
    <cellStyle name="Currency 5 2" xfId="6700"/>
    <cellStyle name="Currency 50" xfId="6701"/>
    <cellStyle name="Currency 51" xfId="6702"/>
    <cellStyle name="Currency 52" xfId="6703"/>
    <cellStyle name="Currency 53" xfId="6704"/>
    <cellStyle name="Currency 54" xfId="6705"/>
    <cellStyle name="Currency 55" xfId="6706"/>
    <cellStyle name="Currency 56" xfId="6707"/>
    <cellStyle name="Currency 57" xfId="6708"/>
    <cellStyle name="Currency 58" xfId="6709"/>
    <cellStyle name="Currency 59" xfId="6710"/>
    <cellStyle name="Currency 6" xfId="6711"/>
    <cellStyle name="Currency 6 2" xfId="6712"/>
    <cellStyle name="Currency 60" xfId="6713"/>
    <cellStyle name="Currency 61" xfId="6714"/>
    <cellStyle name="Currency 62" xfId="6715"/>
    <cellStyle name="Currency 63" xfId="6716"/>
    <cellStyle name="Currency 64" xfId="6717"/>
    <cellStyle name="Currency 65" xfId="6718"/>
    <cellStyle name="Currency 66" xfId="6719"/>
    <cellStyle name="Currency 67" xfId="6720"/>
    <cellStyle name="Currency 68" xfId="6721"/>
    <cellStyle name="Currency 69" xfId="6722"/>
    <cellStyle name="Currency 7" xfId="6723"/>
    <cellStyle name="Currency 7 2" xfId="6724"/>
    <cellStyle name="Currency 70" xfId="6725"/>
    <cellStyle name="Currency 71" xfId="6726"/>
    <cellStyle name="Currency 72" xfId="6727"/>
    <cellStyle name="Currency 73" xfId="6728"/>
    <cellStyle name="Currency 74" xfId="6729"/>
    <cellStyle name="Currency 75" xfId="6730"/>
    <cellStyle name="Currency 76" xfId="6731"/>
    <cellStyle name="Currency 77" xfId="6732"/>
    <cellStyle name="Currency 78" xfId="6733"/>
    <cellStyle name="Currency 79" xfId="6734"/>
    <cellStyle name="Currency 8" xfId="6735"/>
    <cellStyle name="Currency 80" xfId="6736"/>
    <cellStyle name="Currency 81" xfId="6737"/>
    <cellStyle name="Currency 82" xfId="6738"/>
    <cellStyle name="Currency 9" xfId="6739"/>
    <cellStyle name="currency-$" xfId="1047"/>
    <cellStyle name="currency-$ 2" xfId="6740"/>
    <cellStyle name="Currency_ SG&amp;A Bridge " xfId="1048"/>
    <cellStyle name="Currency0" xfId="1049"/>
    <cellStyle name="Currency0 2" xfId="6741"/>
    <cellStyle name="Currency0 3" xfId="6742"/>
    <cellStyle name="Currency1" xfId="1050"/>
    <cellStyle name="Currency1 2" xfId="6743"/>
    <cellStyle name="Currency1 2 2" xfId="6744"/>
    <cellStyle name="Currency1 3" xfId="6745"/>
    <cellStyle name="Currency1 4" xfId="6746"/>
    <cellStyle name="Currency1_빕스 대구동성로점 전기공사(조윤컨스)" xfId="6747"/>
    <cellStyle name="Currᄸncy_RQSTFRM_1월회비내역 (2)" xfId="6644"/>
    <cellStyle name="Date" xfId="1051"/>
    <cellStyle name="Date 2" xfId="6748"/>
    <cellStyle name="Date 2 2" xfId="6749"/>
    <cellStyle name="Date 3" xfId="6750"/>
    <cellStyle name="Date 4" xfId="6751"/>
    <cellStyle name="Date Short" xfId="1052"/>
    <cellStyle name="Date_1)광주과학관시설" xfId="6752"/>
    <cellStyle name="DD" xfId="6753"/>
    <cellStyle name="DELTA" xfId="6754"/>
    <cellStyle name="Dezimal [0]_Ausdruck RUND (D)" xfId="1053"/>
    <cellStyle name="Dezimal_Ausdruck RUND (D)" xfId="1054"/>
    <cellStyle name="Dollar (zero dec)" xfId="1055"/>
    <cellStyle name="Dollar (zero dec) 2" xfId="6755"/>
    <cellStyle name="Dollar (zero dec) 2 2" xfId="6756"/>
    <cellStyle name="Dollar (zero dec) 3" xfId="6757"/>
    <cellStyle name="Dollar (zero dec) 4" xfId="6758"/>
    <cellStyle name="Dollar (zero dec)_빕스 대구동성로점 전기공사(조윤컨스)" xfId="6759"/>
    <cellStyle name="E­æo±ae￡" xfId="1056"/>
    <cellStyle name="E­æo±ae￡0" xfId="1057"/>
    <cellStyle name="Enter Currency (0)" xfId="1058"/>
    <cellStyle name="Enter Currency (0) 2" xfId="6760"/>
    <cellStyle name="Enter Currency (2)" xfId="1059"/>
    <cellStyle name="Enter Currency (2) 2" xfId="6761"/>
    <cellStyle name="Enter Units (0)" xfId="1060"/>
    <cellStyle name="Enter Units (0) 2" xfId="6762"/>
    <cellStyle name="Enter Units (1)" xfId="1061"/>
    <cellStyle name="Enter Units (1) 2" xfId="6763"/>
    <cellStyle name="Enter Units (2)" xfId="1062"/>
    <cellStyle name="Enter Units (2) 2" xfId="6764"/>
    <cellStyle name="Entered" xfId="1063"/>
    <cellStyle name="En-tête 1" xfId="6765"/>
    <cellStyle name="En-tête 2" xfId="6766"/>
    <cellStyle name="Euro" xfId="1064"/>
    <cellStyle name="Euro 2" xfId="6767"/>
    <cellStyle name="Euro 3" xfId="6768"/>
    <cellStyle name="F2" xfId="1065"/>
    <cellStyle name="F3" xfId="1066"/>
    <cellStyle name="F4" xfId="1067"/>
    <cellStyle name="F5" xfId="1068"/>
    <cellStyle name="F6" xfId="1069"/>
    <cellStyle name="F7" xfId="1070"/>
    <cellStyle name="F8" xfId="1071"/>
    <cellStyle name="Financier0" xfId="6771"/>
    <cellStyle name="Fixed" xfId="1072"/>
    <cellStyle name="Fixed 2" xfId="6772"/>
    <cellStyle name="Fixed 2 2" xfId="6773"/>
    <cellStyle name="Fixed 3" xfId="6774"/>
    <cellStyle name="Fixed 4" xfId="6775"/>
    <cellStyle name="Fixed_빕스 대구동성로점 전기공사(조윤컨스)" xfId="6776"/>
    <cellStyle name="Followed Hyperlink" xfId="6777"/>
    <cellStyle name="G/표준" xfId="1073"/>
    <cellStyle name="G10" xfId="6778"/>
    <cellStyle name="Grey" xfId="1074"/>
    <cellStyle name="Grey 2" xfId="6779"/>
    <cellStyle name="H1" xfId="6780"/>
    <cellStyle name="H2" xfId="6781"/>
    <cellStyle name="head" xfId="1075"/>
    <cellStyle name="head 1" xfId="1076"/>
    <cellStyle name="head 1-1" xfId="1077"/>
    <cellStyle name="HEADER" xfId="1078"/>
    <cellStyle name="Header1" xfId="1079"/>
    <cellStyle name="Header2" xfId="1080"/>
    <cellStyle name="Heading 1" xfId="1081"/>
    <cellStyle name="Heading 1 2" xfId="6782"/>
    <cellStyle name="Heading 1 3" xfId="6783"/>
    <cellStyle name="Heading 2" xfId="1082"/>
    <cellStyle name="Heading 2 2" xfId="6784"/>
    <cellStyle name="Heading 2 3" xfId="6785"/>
    <cellStyle name="Heading1" xfId="1083"/>
    <cellStyle name="Heading1 2" xfId="6786"/>
    <cellStyle name="Heading1 2 2" xfId="6787"/>
    <cellStyle name="Heading1 3" xfId="6788"/>
    <cellStyle name="Heading1 4" xfId="6789"/>
    <cellStyle name="Heading1_빕스 대구동성로점 전기공사(조윤컨스)" xfId="6790"/>
    <cellStyle name="Heading2" xfId="1084"/>
    <cellStyle name="Heading2 2" xfId="6791"/>
    <cellStyle name="Heading2 2 2" xfId="6792"/>
    <cellStyle name="Heading2 3" xfId="6793"/>
    <cellStyle name="Heading2 4" xfId="6794"/>
    <cellStyle name="Heading2_빕스 대구동성로점 전기공사(조윤컨스)" xfId="6795"/>
    <cellStyle name="HEADINGS" xfId="6796"/>
    <cellStyle name="HEADINGSTOP" xfId="6797"/>
    <cellStyle name="Helv8_PFD4.XLS" xfId="1085"/>
    <cellStyle name="HIGHLIGHT" xfId="1086"/>
    <cellStyle name="Hyperlink" xfId="1087"/>
    <cellStyle name="Hyperlink 2" xfId="6798"/>
    <cellStyle name="Input [yellow]" xfId="1088"/>
    <cellStyle name="Input [yellow] 2" xfId="6799"/>
    <cellStyle name="Input Cells" xfId="6800"/>
    <cellStyle name="jin" xfId="6801"/>
    <cellStyle name="Komma [0]_BINV" xfId="1089"/>
    <cellStyle name="Komma_BINV" xfId="1090"/>
    <cellStyle name="L`" xfId="6802"/>
    <cellStyle name="Link Currency (0)" xfId="1091"/>
    <cellStyle name="Link Currency (0) 2" xfId="6803"/>
    <cellStyle name="Link Currency (2)" xfId="1092"/>
    <cellStyle name="Link Currency (2) 2" xfId="6804"/>
    <cellStyle name="Link Units (0)" xfId="1093"/>
    <cellStyle name="Link Units (0) 2" xfId="6805"/>
    <cellStyle name="Link Units (1)" xfId="1094"/>
    <cellStyle name="Link Units (1) 2" xfId="6806"/>
    <cellStyle name="Link Units (2)" xfId="1095"/>
    <cellStyle name="Link Units (2) 2" xfId="6807"/>
    <cellStyle name="Linked Cells" xfId="6808"/>
    <cellStyle name="ŀ䅀؀ŀŀ䅀؀ŀŀ䅀؀ŀŀ䅀؀ŀŀ䅀؀ŀŀ䅀؀ŀŀ䅀؀ŀŀ䅀؀ŀŀ䅀؀ŀ฀䅀؀฀฀䅀؀฀฀䅀؀฀฀䅀؀฀฀䅀؀฀฀䅀؀฀฀䅀؀฀฀䅀؀฀฀䅀؀฀฀䅀؀฀฀䁀" xfId="1097"/>
    <cellStyle name="ŀ䅀؀ŀŀ䅀؀ŀŀ䅀؀ŀŀ䅀؀ŀŀ䅀؀ŀ฀䅀؀฀฀䅀؀฀฀䅀؀฀฀䅀؀฀฀䅀؀฀฀䅀؀฀฀䅀؀฀฀䅀؀฀฀䅀؀฀฀䅀؀฀฀䁀" xfId="1098"/>
    <cellStyle name="MARQ" xfId="6809"/>
    <cellStyle name="měny_Copy of zdroj" xfId="1099"/>
    <cellStyle name="Midtitle" xfId="6810"/>
    <cellStyle name="Migliaia (0)_1320 NX" xfId="6811"/>
    <cellStyle name="Migliaia_1320 NX" xfId="6812"/>
    <cellStyle name="Millares [0]_DEVISCAN" xfId="6813"/>
    <cellStyle name="Milliers [0]_399GC10" xfId="6814"/>
    <cellStyle name="Milliers_399GC10" xfId="6815"/>
    <cellStyle name="Model" xfId="1100"/>
    <cellStyle name="Mon?aire [0]_399GC10" xfId="6816"/>
    <cellStyle name="Mon?aire_399GC10" xfId="6817"/>
    <cellStyle name="Monétaire [0]_CTC" xfId="6818"/>
    <cellStyle name="Monétaire_CTC" xfId="6819"/>
    <cellStyle name="MS Proofing Tools" xfId="6820"/>
    <cellStyle name="no dec" xfId="1101"/>
    <cellStyle name="nohs" xfId="6821"/>
    <cellStyle name="normal" xfId="6822"/>
    <cellStyle name="Normal - Style1" xfId="1103"/>
    <cellStyle name="Normal - Style1 2" xfId="6823"/>
    <cellStyle name="Normal - Style2" xfId="1104"/>
    <cellStyle name="Normal - Style3" xfId="1105"/>
    <cellStyle name="Normal - Style4" xfId="1106"/>
    <cellStyle name="Normal - Style5" xfId="1107"/>
    <cellStyle name="Normal - Style6" xfId="1108"/>
    <cellStyle name="Normal - Style7" xfId="1109"/>
    <cellStyle name="Normal - Style8" xfId="1110"/>
    <cellStyle name="Normal - 유형1" xfId="1102"/>
    <cellStyle name="Normal_ SG&amp;A Bridge" xfId="1111"/>
    <cellStyle name="Normale_1320 NX" xfId="6824"/>
    <cellStyle name="normální_Copy of zdroj" xfId="1112"/>
    <cellStyle name="Œ…?æ맖?e [0.00]_guyan" xfId="6825"/>
    <cellStyle name="Œ…?æ맖?e_guyan" xfId="6826"/>
    <cellStyle name="oft Excel]_x000d__x000a_Comment=The open=/f lines load custom functions into the Paste Function list._x000d__x000a_Maximized=3_x000d__x000a_AutoFormat=" xfId="1113"/>
    <cellStyle name="oh" xfId="6827"/>
    <cellStyle name="per.style" xfId="6828"/>
    <cellStyle name="Percent" xfId="1114"/>
    <cellStyle name="Percent (0)" xfId="6829"/>
    <cellStyle name="Percent [0]" xfId="1115"/>
    <cellStyle name="Percent [0] 2" xfId="6830"/>
    <cellStyle name="Percent [00]" xfId="1116"/>
    <cellStyle name="Percent [00] 2" xfId="6831"/>
    <cellStyle name="Percent [2]" xfId="1117"/>
    <cellStyle name="Percent 10" xfId="6832"/>
    <cellStyle name="Percent 11" xfId="6833"/>
    <cellStyle name="Percent 12" xfId="6834"/>
    <cellStyle name="Percent 13" xfId="6835"/>
    <cellStyle name="Percent 14" xfId="6836"/>
    <cellStyle name="Percent 15" xfId="6837"/>
    <cellStyle name="Percent 16" xfId="6838"/>
    <cellStyle name="Percent 17" xfId="6839"/>
    <cellStyle name="Percent 18" xfId="6840"/>
    <cellStyle name="Percent 19" xfId="6841"/>
    <cellStyle name="Percent 2" xfId="6842"/>
    <cellStyle name="Percent 2 2" xfId="6843"/>
    <cellStyle name="Percent 20" xfId="6844"/>
    <cellStyle name="Percent 21" xfId="6845"/>
    <cellStyle name="Percent 22" xfId="6846"/>
    <cellStyle name="Percent 23" xfId="6847"/>
    <cellStyle name="Percent 24" xfId="6848"/>
    <cellStyle name="Percent 25" xfId="6849"/>
    <cellStyle name="Percent 26" xfId="6850"/>
    <cellStyle name="Percent 27" xfId="6851"/>
    <cellStyle name="Percent 28" xfId="6852"/>
    <cellStyle name="Percent 29" xfId="6853"/>
    <cellStyle name="Percent 3" xfId="6854"/>
    <cellStyle name="Percent 3 2" xfId="6855"/>
    <cellStyle name="Percent 30" xfId="6856"/>
    <cellStyle name="Percent 31" xfId="6857"/>
    <cellStyle name="Percent 32" xfId="6858"/>
    <cellStyle name="Percent 33" xfId="6859"/>
    <cellStyle name="Percent 34" xfId="6860"/>
    <cellStyle name="Percent 35" xfId="6861"/>
    <cellStyle name="Percent 36" xfId="6862"/>
    <cellStyle name="Percent 37" xfId="6863"/>
    <cellStyle name="Percent 38" xfId="6864"/>
    <cellStyle name="Percent 39" xfId="6865"/>
    <cellStyle name="Percent 4" xfId="6866"/>
    <cellStyle name="Percent 4 2" xfId="6867"/>
    <cellStyle name="Percent 40" xfId="6868"/>
    <cellStyle name="Percent 41" xfId="6869"/>
    <cellStyle name="Percent 42" xfId="6870"/>
    <cellStyle name="Percent 43" xfId="6871"/>
    <cellStyle name="Percent 44" xfId="6872"/>
    <cellStyle name="Percent 45" xfId="6873"/>
    <cellStyle name="Percent 46" xfId="6874"/>
    <cellStyle name="Percent 47" xfId="6875"/>
    <cellStyle name="Percent 48" xfId="6876"/>
    <cellStyle name="Percent 49" xfId="6877"/>
    <cellStyle name="Percent 5" xfId="6878"/>
    <cellStyle name="Percent 5 2" xfId="6879"/>
    <cellStyle name="Percent 50" xfId="6880"/>
    <cellStyle name="Percent 51" xfId="6881"/>
    <cellStyle name="Percent 52" xfId="6882"/>
    <cellStyle name="Percent 53" xfId="6883"/>
    <cellStyle name="Percent 54" xfId="6884"/>
    <cellStyle name="Percent 55" xfId="6885"/>
    <cellStyle name="Percent 56" xfId="6886"/>
    <cellStyle name="Percent 57" xfId="6887"/>
    <cellStyle name="Percent 58" xfId="6888"/>
    <cellStyle name="Percent 59" xfId="6889"/>
    <cellStyle name="Percent 6" xfId="6890"/>
    <cellStyle name="Percent 6 2" xfId="6891"/>
    <cellStyle name="Percent 60" xfId="6892"/>
    <cellStyle name="Percent 61" xfId="6893"/>
    <cellStyle name="Percent 62" xfId="6894"/>
    <cellStyle name="Percent 63" xfId="6895"/>
    <cellStyle name="Percent 64" xfId="6896"/>
    <cellStyle name="Percent 65" xfId="6897"/>
    <cellStyle name="Percent 66" xfId="6898"/>
    <cellStyle name="Percent 67" xfId="6899"/>
    <cellStyle name="Percent 68" xfId="6900"/>
    <cellStyle name="Percent 69" xfId="6901"/>
    <cellStyle name="Percent 7" xfId="6902"/>
    <cellStyle name="Percent 7 2" xfId="6903"/>
    <cellStyle name="Percent 70" xfId="6904"/>
    <cellStyle name="Percent 71" xfId="6905"/>
    <cellStyle name="Percent 72" xfId="6906"/>
    <cellStyle name="Percent 73" xfId="6907"/>
    <cellStyle name="Percent 74" xfId="6908"/>
    <cellStyle name="Percent 75" xfId="6909"/>
    <cellStyle name="Percent 76" xfId="6910"/>
    <cellStyle name="Percent 77" xfId="6911"/>
    <cellStyle name="Percent 78" xfId="6912"/>
    <cellStyle name="Percent 79" xfId="6913"/>
    <cellStyle name="Percent 8" xfId="6914"/>
    <cellStyle name="Percent 80" xfId="6915"/>
    <cellStyle name="Percent 81" xfId="6916"/>
    <cellStyle name="Percent 82" xfId="6917"/>
    <cellStyle name="Percent 9" xfId="6918"/>
    <cellStyle name="Percent_#6 Temps &amp; Contractors" xfId="1118"/>
    <cellStyle name="Pourcentage_TEMPTRAN" xfId="6919"/>
    <cellStyle name="PrePop Currency (0)" xfId="1119"/>
    <cellStyle name="PrePop Currency (0) 2" xfId="6920"/>
    <cellStyle name="PrePop Currency (2)" xfId="1120"/>
    <cellStyle name="PrePop Currency (2) 2" xfId="6921"/>
    <cellStyle name="PrePop Units (0)" xfId="1121"/>
    <cellStyle name="PrePop Units (0) 2" xfId="6922"/>
    <cellStyle name="PrePop Units (1)" xfId="1122"/>
    <cellStyle name="PrePop Units (1) 2" xfId="6923"/>
    <cellStyle name="PrePop Units (2)" xfId="1123"/>
    <cellStyle name="PrePop Units (2) 2" xfId="6924"/>
    <cellStyle name="pricing" xfId="6925"/>
    <cellStyle name="Procent_BINV" xfId="1124"/>
    <cellStyle name="PSChar" xfId="6926"/>
    <cellStyle name="Qté calculées" xfId="6927"/>
    <cellStyle name="QTé entrées" xfId="6928"/>
    <cellStyle name="regstoresfromspecstores" xfId="6929"/>
    <cellStyle name="RevList" xfId="1125"/>
    <cellStyle name="sh" xfId="6930"/>
    <cellStyle name="SHADEDSTORES" xfId="6931"/>
    <cellStyle name="specstores" xfId="6932"/>
    <cellStyle name="ssh" xfId="6933"/>
    <cellStyle name="Standaard_BINV" xfId="1126"/>
    <cellStyle name="STANDARD" xfId="1127"/>
    <cellStyle name="STANDARD 2" xfId="6934"/>
    <cellStyle name="STD" xfId="1128"/>
    <cellStyle name="subhead" xfId="1129"/>
    <cellStyle name="Subtotal" xfId="1130"/>
    <cellStyle name="SUPPR" xfId="6935"/>
    <cellStyle name="T" xfId="6936"/>
    <cellStyle name="testtitle" xfId="6937"/>
    <cellStyle name="Text Indent A" xfId="1131"/>
    <cellStyle name="Text Indent B" xfId="1132"/>
    <cellStyle name="Text Indent B 2" xfId="6938"/>
    <cellStyle name="Text Indent C" xfId="1133"/>
    <cellStyle name="Text Indent C 2" xfId="6939"/>
    <cellStyle name="th" xfId="6940"/>
    <cellStyle name="þ?b?þ?b?þ?b?þ?b?þ?b?þ?b?þ?b灌þ?b?þ?&lt;?b?þ?b濬þ?b?þ?b?þ昰_x0018_?þ????_x0008_" xfId="1134"/>
    <cellStyle name="þ൚b⍼þ൪b⎨þൺb⏜þඊb␌þකb濰þඪb瀠þයb灌þ්b炈þ宐&lt;෢b濈þෲb濬þขb瀐þฒb瀰þ昰_x0018_⋸þ㤕䰀ጤܕ_x0008_" xfId="1135"/>
    <cellStyle name="Title" xfId="1136"/>
    <cellStyle name="title [1]" xfId="1137"/>
    <cellStyle name="title [2]" xfId="1138"/>
    <cellStyle name="Title 2" xfId="6941"/>
    <cellStyle name="Title 3" xfId="6942"/>
    <cellStyle name="Title_1)농경문화관 전시" xfId="6943"/>
    <cellStyle name="Total" xfId="1139"/>
    <cellStyle name="Total 2" xfId="6944"/>
    <cellStyle name="Total 2 2" xfId="6945"/>
    <cellStyle name="Total 3" xfId="6946"/>
    <cellStyle name="Total 4" xfId="6947"/>
    <cellStyle name="Total_빕스 대구동성로점 전기공사(조윤컨스)" xfId="6948"/>
    <cellStyle name="UM" xfId="1140"/>
    <cellStyle name="Unprot" xfId="1141"/>
    <cellStyle name="Unprot$" xfId="1142"/>
    <cellStyle name="Unprotect" xfId="1143"/>
    <cellStyle name="Valuta (0)_1 new STM 16 ring" xfId="6949"/>
    <cellStyle name="Valuta [0]_BINV" xfId="1144"/>
    <cellStyle name="Valuta_1 new STM 16 ring" xfId="6950"/>
    <cellStyle name="viet" xfId="6951"/>
    <cellStyle name="viet2" xfId="6952"/>
    <cellStyle name="Virgule fixe" xfId="6953"/>
    <cellStyle name="W?rung [0]_Ausdruck RUND (D)" xfId="1145"/>
    <cellStyle name="W?rung_Ausdruck RUND (D)" xfId="1146"/>
    <cellStyle name="xht" xfId="6955"/>
    <cellStyle name="_x0008_z" xfId="6956"/>
    <cellStyle name="μU¿¡ ¿A´A CIAIÆU¸μAⓒ" xfId="1147"/>
    <cellStyle name="|?ドE" xfId="6289"/>
    <cellStyle name="강조색1" xfId="569" builtinId="29" customBuiltin="1"/>
    <cellStyle name="강조색1 2" xfId="4923"/>
    <cellStyle name="강조색2" xfId="570" builtinId="33" customBuiltin="1"/>
    <cellStyle name="강조색2 2" xfId="4924"/>
    <cellStyle name="강조색3" xfId="571" builtinId="37" customBuiltin="1"/>
    <cellStyle name="강조색3 2" xfId="4925"/>
    <cellStyle name="강조색4" xfId="572" builtinId="41" customBuiltin="1"/>
    <cellStyle name="강조색4 2" xfId="4926"/>
    <cellStyle name="강조색5" xfId="573" builtinId="45" customBuiltin="1"/>
    <cellStyle name="강조색5 2" xfId="4927"/>
    <cellStyle name="강조색6" xfId="574" builtinId="49" customBuiltin="1"/>
    <cellStyle name="강조색6 2" xfId="4928"/>
    <cellStyle name="견적" xfId="575"/>
    <cellStyle name="견적 2" xfId="4929"/>
    <cellStyle name="견적부" xfId="4930"/>
    <cellStyle name="경고문" xfId="576" builtinId="11" customBuiltin="1"/>
    <cellStyle name="경고문 2" xfId="4931"/>
    <cellStyle name="계산" xfId="577" builtinId="22" customBuiltin="1"/>
    <cellStyle name="계산 2" xfId="4932"/>
    <cellStyle name="고정소숫점" xfId="578"/>
    <cellStyle name="고정소숫점 2" xfId="4933"/>
    <cellStyle name="고정소숫점 3" xfId="4934"/>
    <cellStyle name="고정소숫점_빕스 대구동성로점 전기공사(조윤컨스)" xfId="4935"/>
    <cellStyle name="고정출력1" xfId="579"/>
    <cellStyle name="고정출력1 2" xfId="4936"/>
    <cellStyle name="고정출력1_빕스 대구동성로점 전기공사(조윤컨스)" xfId="4937"/>
    <cellStyle name="고정출력2" xfId="580"/>
    <cellStyle name="고정출력2 2" xfId="4938"/>
    <cellStyle name="고정출력2_빕스 대구동성로점 전기공사(조윤컨스)" xfId="4939"/>
    <cellStyle name="공사원가계산서(조경)" xfId="4940"/>
    <cellStyle name="공종" xfId="4941"/>
    <cellStyle name="咬訌裝?INCOM1" xfId="581"/>
    <cellStyle name="咬訌裝?INCOM10" xfId="582"/>
    <cellStyle name="咬訌裝?INCOM2" xfId="583"/>
    <cellStyle name="咬訌裝?INCOM3" xfId="584"/>
    <cellStyle name="咬訌裝?INCOM4" xfId="585"/>
    <cellStyle name="咬訌裝?INCOM5" xfId="586"/>
    <cellStyle name="咬訌裝?INCOM6" xfId="587"/>
    <cellStyle name="咬訌裝?INCOM7" xfId="588"/>
    <cellStyle name="咬訌裝?INCOM8" xfId="589"/>
    <cellStyle name="咬訌裝?INCOM9" xfId="590"/>
    <cellStyle name="咬訌裝?PRIB11" xfId="591"/>
    <cellStyle name="구        분" xfId="592"/>
    <cellStyle name="국종합건설" xfId="4942"/>
    <cellStyle name="금액" xfId="593"/>
    <cellStyle name="금액 2" xfId="4943"/>
    <cellStyle name="기계" xfId="594"/>
    <cellStyle name="기계 2" xfId="4944"/>
    <cellStyle name="기본숫자" xfId="4945"/>
    <cellStyle name="김해전기" xfId="595"/>
    <cellStyle name="끼_x0001_?" xfId="4946"/>
    <cellStyle name="나쁨" xfId="596" builtinId="27" customBuiltin="1"/>
    <cellStyle name="나쁨 2" xfId="4947"/>
    <cellStyle name="날짜" xfId="597"/>
    <cellStyle name="날짜 2" xfId="4948"/>
    <cellStyle name="날짜_빕스 대구동성로점 전기공사(조윤컨스)" xfId="4949"/>
    <cellStyle name="내역" xfId="4950"/>
    <cellStyle name="내역서" xfId="598"/>
    <cellStyle name="네모제목" xfId="4951"/>
    <cellStyle name="단가" xfId="4952"/>
    <cellStyle name="단위" xfId="4953"/>
    <cellStyle name="단위(원)" xfId="599"/>
    <cellStyle name="달러" xfId="600"/>
    <cellStyle name="달러 2" xfId="4954"/>
    <cellStyle name="달러_빕스 대구동성로점 전기공사(조윤컨스)" xfId="4955"/>
    <cellStyle name="돋움채" xfId="4956"/>
    <cellStyle name="뒤에 오는 하이퍼링크" xfId="601"/>
    <cellStyle name="뒤에 오는 하이퍼링크 2" xfId="4957"/>
    <cellStyle name="뒤에 오는 하이퍼링크 3" xfId="4958"/>
    <cellStyle name="뒤에 오는 하이퍼링크 4" xfId="4959"/>
    <cellStyle name="똿떓죶Ø괻 [0.00]_PRODUCT DETAIL Q1" xfId="4960"/>
    <cellStyle name="똿떓죶Ø괻_PRODUCT DETAIL Q1" xfId="4961"/>
    <cellStyle name="똿뗦먛귟 [0.00]_laroux" xfId="602"/>
    <cellStyle name="똿뗦먛귟_laroux" xfId="603"/>
    <cellStyle name="฀䅀؀฀฀䅀؀฀฀䅀؀฀฀䅀؀฀฀䅀؀฀฀䅀؀฀฀䅀؀฀฀䅀؀฀฀䅀؀฀฀䁀" xfId="1151"/>
    <cellStyle name="마이너스키" xfId="4962"/>
    <cellStyle name="마ㅊ춤" xfId="4963"/>
    <cellStyle name="메모" xfId="604" builtinId="10" customBuiltin="1"/>
    <cellStyle name="메모 2" xfId="4964"/>
    <cellStyle name="묮뎋 [0.00]_PRODUCT DETAIL Q1" xfId="4965"/>
    <cellStyle name="묮뎋_PRODUCT DETAIL Q1" xfId="4966"/>
    <cellStyle name="물량집계(갑)" xfId="4967"/>
    <cellStyle name="믅됞 [0.00]_laroux" xfId="605"/>
    <cellStyle name="믅됞_laroux" xfId="606"/>
    <cellStyle name="배분" xfId="607"/>
    <cellStyle name="배분 2" xfId="4968"/>
    <cellStyle name="백" xfId="4969"/>
    <cellStyle name="백 " xfId="4970"/>
    <cellStyle name="백_견적서양식1" xfId="4971"/>
    <cellStyle name="백_견적서양식1_김천농업기술센터-이정준0420" xfId="4972"/>
    <cellStyle name="백_견적서양식1_김천전망대조명공사0323" xfId="4973"/>
    <cellStyle name="백_견적서양식1_김천전망대조명공사0323_김천농업기술센터-이정준0420" xfId="4974"/>
    <cellStyle name="백_견적서양식1_전체2회 설계변경 내역서 1공구" xfId="4975"/>
    <cellStyle name="백_견적서양식1_전체2회 설계변경 내역서 1공구_1공구" xfId="4976"/>
    <cellStyle name="백_견적서양식1_전체2회 설계변경 내역서 1공구_1공구_김천농업기술센터-이정준0420" xfId="4977"/>
    <cellStyle name="백_견적서양식1_전체2회 설계변경 내역서 1공구_1공구_김천전망대조명공사0323" xfId="4978"/>
    <cellStyle name="백_견적서양식1_전체2회 설계변경 내역서 1공구_1공구_김천전망대조명공사0323_김천농업기술센터-이정준0420" xfId="4979"/>
    <cellStyle name="백_견적서양식1_전체2회 설계변경 내역서 1공구_1공구작업" xfId="4980"/>
    <cellStyle name="백_견적서양식1_전체2회 설계변경 내역서 1공구_1공구작업_김천농업기술센터-이정준0420" xfId="4981"/>
    <cellStyle name="백_견적서양식1_전체2회 설계변경 내역서 1공구_1공구작업_김천전망대조명공사0323" xfId="4982"/>
    <cellStyle name="백_견적서양식1_전체2회 설계변경 내역서 1공구_1공구작업_김천전망대조명공사0323_김천농업기술센터-이정준0420" xfId="4983"/>
    <cellStyle name="백_견적서양식1_전체2회 설계변경 내역서 1공구_1공구하도급작업파일(0507)" xfId="4984"/>
    <cellStyle name="백_견적서양식1_전체2회 설계변경 내역서 1공구_1공구하도급작업파일(0507)_김천농업기술센터-이정준0420" xfId="4985"/>
    <cellStyle name="백_견적서양식1_전체2회 설계변경 내역서 1공구_1공구하도급작업파일(0507)_김천전망대조명공사0323" xfId="4986"/>
    <cellStyle name="백_견적서양식1_전체2회 설계변경 내역서 1공구_1공구하도급작업파일(0507)_김천전망대조명공사0323_김천농업기술센터-이정준0420" xfId="4987"/>
    <cellStyle name="백_견적서양식1_전체2회 설계변경 내역서 1공구_1공구하도급작업파일건정토건협상중" xfId="4988"/>
    <cellStyle name="백_견적서양식1_전체2회 설계변경 내역서 1공구_1공구하도급작업파일건정토건협상중_김천농업기술센터-이정준0420" xfId="4989"/>
    <cellStyle name="백_견적서양식1_전체2회 설계변경 내역서 1공구_1공구하도급작업파일건정토건협상중_김천전망대조명공사0323" xfId="4990"/>
    <cellStyle name="백_견적서양식1_전체2회 설계변경 내역서 1공구_1공구하도급작업파일건정토건협상중_김천전망대조명공사0323_김천농업기술센터-이정준0420" xfId="4991"/>
    <cellStyle name="백_견적서양식1_전체2회 설계변경 내역서 1공구_김천농업기술센터-이정준0420" xfId="4992"/>
    <cellStyle name="백_견적서양식1_전체2회 설계변경 내역서 1공구_김천전망대조명공사0323" xfId="4993"/>
    <cellStyle name="백_견적서양식1_전체2회 설계변경 내역서 1공구_김천전망대조명공사0323_김천농업기술센터-이정준0420" xfId="4994"/>
    <cellStyle name="백_계약내역서0713" xfId="4995"/>
    <cellStyle name="백_김천농업기술센터-이정준0420" xfId="4996"/>
    <cellStyle name="백_김천전망대조명공사0323" xfId="4997"/>
    <cellStyle name="백_김천전망대조명공사0323_김천농업기술센터-이정준0420" xfId="4998"/>
    <cellStyle name="백_내역서(조선왕궁유물전시관)" xfId="4999"/>
    <cellStyle name="백_전체2회 설계변경 내역서 1공구" xfId="5000"/>
    <cellStyle name="백_전체2회 설계변경 내역서 1공구_1공구" xfId="5001"/>
    <cellStyle name="백_전체2회 설계변경 내역서 1공구_1공구_김천농업기술센터-이정준0420" xfId="5002"/>
    <cellStyle name="백_전체2회 설계변경 내역서 1공구_1공구_김천전망대조명공사0323" xfId="5003"/>
    <cellStyle name="백_전체2회 설계변경 내역서 1공구_1공구_김천전망대조명공사0323_김천농업기술센터-이정준0420" xfId="5004"/>
    <cellStyle name="백_전체2회 설계변경 내역서 1공구_1공구작업" xfId="5005"/>
    <cellStyle name="백_전체2회 설계변경 내역서 1공구_1공구작업_김천농업기술센터-이정준0420" xfId="5006"/>
    <cellStyle name="백_전체2회 설계변경 내역서 1공구_1공구작업_김천전망대조명공사0323" xfId="5007"/>
    <cellStyle name="백_전체2회 설계변경 내역서 1공구_1공구작업_김천전망대조명공사0323_김천농업기술센터-이정준0420" xfId="5008"/>
    <cellStyle name="백_전체2회 설계변경 내역서 1공구_1공구하도급작업파일(0507)" xfId="5009"/>
    <cellStyle name="백_전체2회 설계변경 내역서 1공구_1공구하도급작업파일(0507)_김천농업기술센터-이정준0420" xfId="5010"/>
    <cellStyle name="백_전체2회 설계변경 내역서 1공구_1공구하도급작업파일(0507)_김천전망대조명공사0323" xfId="5011"/>
    <cellStyle name="백_전체2회 설계변경 내역서 1공구_1공구하도급작업파일(0507)_김천전망대조명공사0323_김천농업기술센터-이정준0420" xfId="5012"/>
    <cellStyle name="백_전체2회 설계변경 내역서 1공구_1공구하도급작업파일건정토건협상중" xfId="5013"/>
    <cellStyle name="백_전체2회 설계변경 내역서 1공구_1공구하도급작업파일건정토건협상중_김천농업기술센터-이정준0420" xfId="5014"/>
    <cellStyle name="백_전체2회 설계변경 내역서 1공구_1공구하도급작업파일건정토건협상중_김천전망대조명공사0323" xfId="5015"/>
    <cellStyle name="백_전체2회 설계변경 내역서 1공구_1공구하도급작업파일건정토건협상중_김천전망대조명공사0323_김천농업기술센터-이정준0420" xfId="5016"/>
    <cellStyle name="백_전체2회 설계변경 내역서 1공구_김천농업기술센터-이정준0420" xfId="5017"/>
    <cellStyle name="백_전체2회 설계변경 내역서 1공구_김천전망대조명공사0323" xfId="5018"/>
    <cellStyle name="백_전체2회 설계변경 내역서 1공구_김천전망대조명공사0323_김천농업기술센터-이정준0420" xfId="5019"/>
    <cellStyle name="백_토목내역서" xfId="5020"/>
    <cellStyle name="백_토목내역서_견적서양식1" xfId="5021"/>
    <cellStyle name="백_토목내역서_견적서양식1_김천농업기술센터-이정준0420" xfId="5022"/>
    <cellStyle name="백_토목내역서_견적서양식1_김천전망대조명공사0323" xfId="5023"/>
    <cellStyle name="백_토목내역서_견적서양식1_김천전망대조명공사0323_김천농업기술센터-이정준0420" xfId="5024"/>
    <cellStyle name="백_토목내역서_견적서양식1_전체2회 설계변경 내역서 1공구" xfId="5025"/>
    <cellStyle name="백_토목내역서_견적서양식1_전체2회 설계변경 내역서 1공구_1공구" xfId="5026"/>
    <cellStyle name="백_토목내역서_견적서양식1_전체2회 설계변경 내역서 1공구_1공구_김천농업기술센터-이정준0420" xfId="5027"/>
    <cellStyle name="백_토목내역서_견적서양식1_전체2회 설계변경 내역서 1공구_1공구_김천전망대조명공사0323" xfId="5028"/>
    <cellStyle name="백_토목내역서_견적서양식1_전체2회 설계변경 내역서 1공구_1공구_김천전망대조명공사0323_김천농업기술센터-이정준0420" xfId="5029"/>
    <cellStyle name="백_토목내역서_견적서양식1_전체2회 설계변경 내역서 1공구_1공구작업" xfId="5030"/>
    <cellStyle name="백_토목내역서_견적서양식1_전체2회 설계변경 내역서 1공구_1공구작업_김천농업기술센터-이정준0420" xfId="5031"/>
    <cellStyle name="백_토목내역서_견적서양식1_전체2회 설계변경 내역서 1공구_1공구작업_김천전망대조명공사0323" xfId="5032"/>
    <cellStyle name="백_토목내역서_견적서양식1_전체2회 설계변경 내역서 1공구_1공구작업_김천전망대조명공사0323_김천농업기술센터-이정준0420" xfId="5033"/>
    <cellStyle name="백_토목내역서_견적서양식1_전체2회 설계변경 내역서 1공구_1공구하도급작업파일(0507)" xfId="5034"/>
    <cellStyle name="백_토목내역서_견적서양식1_전체2회 설계변경 내역서 1공구_1공구하도급작업파일(0507)_김천농업기술센터-이정준0420" xfId="5035"/>
    <cellStyle name="백_토목내역서_견적서양식1_전체2회 설계변경 내역서 1공구_1공구하도급작업파일(0507)_김천전망대조명공사0323" xfId="5036"/>
    <cellStyle name="백_토목내역서_견적서양식1_전체2회 설계변경 내역서 1공구_1공구하도급작업파일(0507)_김천전망대조명공사0323_김천농업기술센터-이정준0420" xfId="5037"/>
    <cellStyle name="백_토목내역서_견적서양식1_전체2회 설계변경 내역서 1공구_1공구하도급작업파일건정토건협상중" xfId="5038"/>
    <cellStyle name="백_토목내역서_견적서양식1_전체2회 설계변경 내역서 1공구_1공구하도급작업파일건정토건협상중_김천농업기술센터-이정준0420" xfId="5039"/>
    <cellStyle name="백_토목내역서_견적서양식1_전체2회 설계변경 내역서 1공구_1공구하도급작업파일건정토건협상중_김천전망대조명공사0323" xfId="5040"/>
    <cellStyle name="백_토목내역서_견적서양식1_전체2회 설계변경 내역서 1공구_1공구하도급작업파일건정토건협상중_김천전망대조명공사0323_김천농업기술센터-이정준0420" xfId="5041"/>
    <cellStyle name="백_토목내역서_견적서양식1_전체2회 설계변경 내역서 1공구_김천농업기술센터-이정준0420" xfId="5042"/>
    <cellStyle name="백_토목내역서_견적서양식1_전체2회 설계변경 내역서 1공구_김천전망대조명공사0323" xfId="5043"/>
    <cellStyle name="백_토목내역서_견적서양식1_전체2회 설계변경 내역서 1공구_김천전망대조명공사0323_김천농업기술센터-이정준0420" xfId="5044"/>
    <cellStyle name="백_토목내역서_김천농업기술센터-이정준0420" xfId="5045"/>
    <cellStyle name="백_토목내역서_김천전망대조명공사0323" xfId="5046"/>
    <cellStyle name="백_토목내역서_김천전망대조명공사0323_김천농업기술센터-이정준0420" xfId="5047"/>
    <cellStyle name="백_토목내역서_전체2회 설계변경 내역서 1공구" xfId="5048"/>
    <cellStyle name="백_토목내역서_전체2회 설계변경 내역서 1공구_1공구" xfId="5049"/>
    <cellStyle name="백_토목내역서_전체2회 설계변경 내역서 1공구_1공구_김천농업기술센터-이정준0420" xfId="5050"/>
    <cellStyle name="백_토목내역서_전체2회 설계변경 내역서 1공구_1공구_김천전망대조명공사0323" xfId="5051"/>
    <cellStyle name="백_토목내역서_전체2회 설계변경 내역서 1공구_1공구_김천전망대조명공사0323_김천농업기술센터-이정준0420" xfId="5052"/>
    <cellStyle name="백_토목내역서_전체2회 설계변경 내역서 1공구_1공구작업" xfId="5053"/>
    <cellStyle name="백_토목내역서_전체2회 설계변경 내역서 1공구_1공구작업_김천농업기술센터-이정준0420" xfId="5054"/>
    <cellStyle name="백_토목내역서_전체2회 설계변경 내역서 1공구_1공구작업_김천전망대조명공사0323" xfId="5055"/>
    <cellStyle name="백_토목내역서_전체2회 설계변경 내역서 1공구_1공구작업_김천전망대조명공사0323_김천농업기술센터-이정준0420" xfId="5056"/>
    <cellStyle name="백_토목내역서_전체2회 설계변경 내역서 1공구_1공구하도급작업파일(0507)" xfId="5057"/>
    <cellStyle name="백_토목내역서_전체2회 설계변경 내역서 1공구_1공구하도급작업파일(0507)_김천농업기술센터-이정준0420" xfId="5058"/>
    <cellStyle name="백_토목내역서_전체2회 설계변경 내역서 1공구_1공구하도급작업파일(0507)_김천전망대조명공사0323" xfId="5059"/>
    <cellStyle name="백_토목내역서_전체2회 설계변경 내역서 1공구_1공구하도급작업파일(0507)_김천전망대조명공사0323_김천농업기술센터-이정준0420" xfId="5060"/>
    <cellStyle name="백_토목내역서_전체2회 설계변경 내역서 1공구_1공구하도급작업파일건정토건협상중" xfId="5061"/>
    <cellStyle name="백_토목내역서_전체2회 설계변경 내역서 1공구_1공구하도급작업파일건정토건협상중_김천농업기술센터-이정준0420" xfId="5062"/>
    <cellStyle name="백_토목내역서_전체2회 설계변경 내역서 1공구_1공구하도급작업파일건정토건협상중_김천전망대조명공사0323" xfId="5063"/>
    <cellStyle name="백_토목내역서_전체2회 설계변경 내역서 1공구_1공구하도급작업파일건정토건협상중_김천전망대조명공사0323_김천농업기술센터-이정준0420" xfId="5064"/>
    <cellStyle name="백_토목내역서_전체2회 설계변경 내역서 1공구_김천농업기술센터-이정준0420" xfId="5065"/>
    <cellStyle name="백_토목내역서_전체2회 설계변경 내역서 1공구_김천전망대조명공사0323" xfId="5066"/>
    <cellStyle name="백_토목내역서_전체2회 설계변경 내역서 1공구_김천전망대조명공사0323_김천농업기술센터-이정준0420" xfId="5067"/>
    <cellStyle name="백_화개장터시설내역서최종)" xfId="5068"/>
    <cellStyle name="백_화개장터장옥내역서" xfId="5069"/>
    <cellStyle name="백분율 [△1]" xfId="5070"/>
    <cellStyle name="백분율 [△2]" xfId="5071"/>
    <cellStyle name="백분율 [0]" xfId="608"/>
    <cellStyle name="백분율 [2]" xfId="609"/>
    <cellStyle name="백분율 10" xfId="1157"/>
    <cellStyle name="백분율 11" xfId="5072"/>
    <cellStyle name="백분율 12" xfId="5073"/>
    <cellStyle name="백분율 13" xfId="5074"/>
    <cellStyle name="백분율 14" xfId="5075"/>
    <cellStyle name="백분율 15" xfId="5076"/>
    <cellStyle name="백분율 16" xfId="5077"/>
    <cellStyle name="백분율 17" xfId="5078"/>
    <cellStyle name="백분율 18" xfId="5079"/>
    <cellStyle name="백분율 19" xfId="5080"/>
    <cellStyle name="백분율 2" xfId="1155"/>
    <cellStyle name="백분율 2 2" xfId="5081"/>
    <cellStyle name="백분율 2 2 2" xfId="5082"/>
    <cellStyle name="백분율 2 3" xfId="5083"/>
    <cellStyle name="백분율 2 4" xfId="5084"/>
    <cellStyle name="백분율 2 5" xfId="5085"/>
    <cellStyle name="백분율 20" xfId="5086"/>
    <cellStyle name="백분율 21" xfId="5087"/>
    <cellStyle name="백분율 22" xfId="5088"/>
    <cellStyle name="백분율 23" xfId="5089"/>
    <cellStyle name="백분율 24" xfId="5090"/>
    <cellStyle name="백분율 25" xfId="5091"/>
    <cellStyle name="백분율 26" xfId="5092"/>
    <cellStyle name="백분율 27" xfId="5093"/>
    <cellStyle name="백분율 28" xfId="5094"/>
    <cellStyle name="백분율 29" xfId="5095"/>
    <cellStyle name="백분율 3" xfId="1160"/>
    <cellStyle name="백분율 3 2" xfId="5096"/>
    <cellStyle name="백분율 3 3" xfId="5097"/>
    <cellStyle name="백분율 30" xfId="5098"/>
    <cellStyle name="백분율 31" xfId="5099"/>
    <cellStyle name="백분율 4" xfId="5100"/>
    <cellStyle name="백분율 4 2" xfId="5101"/>
    <cellStyle name="백분율 4 3" xfId="5102"/>
    <cellStyle name="백분율 4 4" xfId="5103"/>
    <cellStyle name="백분율 5" xfId="5104"/>
    <cellStyle name="백분율 5 2" xfId="5105"/>
    <cellStyle name="백분율 5 3" xfId="5106"/>
    <cellStyle name="백분율 6" xfId="5107"/>
    <cellStyle name="백분율 7" xfId="5108"/>
    <cellStyle name="백분율 8" xfId="5109"/>
    <cellStyle name="백분율 9" xfId="5110"/>
    <cellStyle name="백분율［△1］" xfId="610"/>
    <cellStyle name="백분율［△1］ 2" xfId="5111"/>
    <cellStyle name="백분율［△2］" xfId="611"/>
    <cellStyle name="백분율［△2］ 2" xfId="5112"/>
    <cellStyle name="보통" xfId="612" builtinId="28" customBuiltin="1"/>
    <cellStyle name="보통 2" xfId="5113"/>
    <cellStyle name="분수" xfId="5114"/>
    <cellStyle name="뷭?" xfId="613"/>
    <cellStyle name="빨간색" xfId="5115"/>
    <cellStyle name="빨강" xfId="5116"/>
    <cellStyle name="常规_PhaseⅡ Detail" xfId="5117"/>
    <cellStyle name="선택영역의 가운데로" xfId="614"/>
    <cellStyle name="선택영역의 가운데로 2" xfId="5118"/>
    <cellStyle name="설계서" xfId="615"/>
    <cellStyle name="설계서-내용" xfId="616"/>
    <cellStyle name="설계서-내용-소수점" xfId="617"/>
    <cellStyle name="설계서-내용-우" xfId="618"/>
    <cellStyle name="설계서-내용-좌" xfId="619"/>
    <cellStyle name="설계서-소제목" xfId="620"/>
    <cellStyle name="설계서-타이틀" xfId="621"/>
    <cellStyle name="설계서-항목" xfId="622"/>
    <cellStyle name="설명 텍스트" xfId="623" builtinId="53" customBuiltin="1"/>
    <cellStyle name="설명 텍스트 2" xfId="5119"/>
    <cellStyle name="성명" xfId="5120"/>
    <cellStyle name="셀 확인" xfId="624" builtinId="23" customBuiltin="1"/>
    <cellStyle name="셀 확인 2" xfId="5121"/>
    <cellStyle name="수당" xfId="5122"/>
    <cellStyle name="수당2" xfId="5123"/>
    <cellStyle name="수량" xfId="5124"/>
    <cellStyle name="수량1" xfId="5125"/>
    <cellStyle name="수목명" xfId="5126"/>
    <cellStyle name="수산" xfId="625"/>
    <cellStyle name="숫자" xfId="5127"/>
    <cellStyle name="숫자(R)" xfId="626"/>
    <cellStyle name="숫자(R) 2" xfId="5128"/>
    <cellStyle name="쉼표 [0]" xfId="627" builtinId="6"/>
    <cellStyle name="쉼표 [0] 10" xfId="1156"/>
    <cellStyle name="쉼표 [0] 121" xfId="5129"/>
    <cellStyle name="쉼표 [0] 2" xfId="628"/>
    <cellStyle name="쉼표 [0] 2 10" xfId="5130"/>
    <cellStyle name="쉼표 [0] 2 11" xfId="5131"/>
    <cellStyle name="쉼표 [0] 2 12" xfId="5132"/>
    <cellStyle name="쉼표 [0] 2 13" xfId="5133"/>
    <cellStyle name="쉼표 [0] 2 2" xfId="1152"/>
    <cellStyle name="쉼표 [0] 2 2 2" xfId="1153"/>
    <cellStyle name="쉼표 [0] 2 2 3" xfId="5134"/>
    <cellStyle name="쉼표 [0] 2 3" xfId="5135"/>
    <cellStyle name="쉼표 [0] 2 3 10" xfId="5136"/>
    <cellStyle name="쉼표 [0] 2 3 11" xfId="5137"/>
    <cellStyle name="쉼표 [0] 2 3 12" xfId="5138"/>
    <cellStyle name="쉼표 [0] 2 3 2" xfId="5139"/>
    <cellStyle name="쉼표 [0] 2 3 3" xfId="5140"/>
    <cellStyle name="쉼표 [0] 2 3 4" xfId="5141"/>
    <cellStyle name="쉼표 [0] 2 3 5" xfId="5142"/>
    <cellStyle name="쉼표 [0] 2 3 6" xfId="5143"/>
    <cellStyle name="쉼표 [0] 2 3 7" xfId="5144"/>
    <cellStyle name="쉼표 [0] 2 3 8" xfId="5145"/>
    <cellStyle name="쉼표 [0] 2 3 9" xfId="5146"/>
    <cellStyle name="쉼표 [0] 2 4" xfId="5147"/>
    <cellStyle name="쉼표 [0] 2 4 10" xfId="5148"/>
    <cellStyle name="쉼표 [0] 2 4 2" xfId="5149"/>
    <cellStyle name="쉼표 [0] 2 4 3" xfId="5150"/>
    <cellStyle name="쉼표 [0] 2 4 4" xfId="5151"/>
    <cellStyle name="쉼표 [0] 2 4 5" xfId="5152"/>
    <cellStyle name="쉼표 [0] 2 4 6" xfId="5153"/>
    <cellStyle name="쉼표 [0] 2 4 7" xfId="5154"/>
    <cellStyle name="쉼표 [0] 2 4 8" xfId="5155"/>
    <cellStyle name="쉼표 [0] 2 4 9" xfId="5156"/>
    <cellStyle name="쉼표 [0] 2 5" xfId="5157"/>
    <cellStyle name="쉼표 [0] 2 5 10" xfId="5158"/>
    <cellStyle name="쉼표 [0] 2 5 2" xfId="5159"/>
    <cellStyle name="쉼표 [0] 2 5 3" xfId="5160"/>
    <cellStyle name="쉼표 [0] 2 5 4" xfId="5161"/>
    <cellStyle name="쉼표 [0] 2 5 5" xfId="5162"/>
    <cellStyle name="쉼표 [0] 2 5 6" xfId="5163"/>
    <cellStyle name="쉼표 [0] 2 5 7" xfId="5164"/>
    <cellStyle name="쉼표 [0] 2 5 8" xfId="5165"/>
    <cellStyle name="쉼표 [0] 2 5 9" xfId="5166"/>
    <cellStyle name="쉼표 [0] 2 6" xfId="5167"/>
    <cellStyle name="쉼표 [0] 2 6 10" xfId="5168"/>
    <cellStyle name="쉼표 [0] 2 6 2" xfId="5169"/>
    <cellStyle name="쉼표 [0] 2 6 3" xfId="5170"/>
    <cellStyle name="쉼표 [0] 2 6 4" xfId="5171"/>
    <cellStyle name="쉼표 [0] 2 6 5" xfId="5172"/>
    <cellStyle name="쉼표 [0] 2 6 6" xfId="5173"/>
    <cellStyle name="쉼표 [0] 2 6 7" xfId="5174"/>
    <cellStyle name="쉼표 [0] 2 6 8" xfId="5175"/>
    <cellStyle name="쉼표 [0] 2 6 9" xfId="5176"/>
    <cellStyle name="쉼표 [0] 2 7" xfId="5177"/>
    <cellStyle name="쉼표 [0] 2 7 10" xfId="5178"/>
    <cellStyle name="쉼표 [0] 2 7 2" xfId="5179"/>
    <cellStyle name="쉼표 [0] 2 7 3" xfId="5180"/>
    <cellStyle name="쉼표 [0] 2 7 4" xfId="5181"/>
    <cellStyle name="쉼표 [0] 2 7 5" xfId="5182"/>
    <cellStyle name="쉼표 [0] 2 7 6" xfId="5183"/>
    <cellStyle name="쉼표 [0] 2 7 7" xfId="5184"/>
    <cellStyle name="쉼표 [0] 2 7 8" xfId="5185"/>
    <cellStyle name="쉼표 [0] 2 7 9" xfId="5186"/>
    <cellStyle name="쉼표 [0] 2 8" xfId="5187"/>
    <cellStyle name="쉼표 [0] 2 8 10" xfId="5188"/>
    <cellStyle name="쉼표 [0] 2 8 2" xfId="5189"/>
    <cellStyle name="쉼표 [0] 2 8 3" xfId="5190"/>
    <cellStyle name="쉼표 [0] 2 8 4" xfId="5191"/>
    <cellStyle name="쉼표 [0] 2 8 5" xfId="5192"/>
    <cellStyle name="쉼표 [0] 2 8 6" xfId="5193"/>
    <cellStyle name="쉼표 [0] 2 8 7" xfId="5194"/>
    <cellStyle name="쉼표 [0] 2 8 8" xfId="5195"/>
    <cellStyle name="쉼표 [0] 2 8 9" xfId="5196"/>
    <cellStyle name="쉼표 [0] 2 9" xfId="5197"/>
    <cellStyle name="쉼표 [0] 21" xfId="5198"/>
    <cellStyle name="쉼표 [0] 23" xfId="5199"/>
    <cellStyle name="쉼표 [0] 24" xfId="5200"/>
    <cellStyle name="쉼표 [0] 25" xfId="5201"/>
    <cellStyle name="쉼표 [0] 26" xfId="5202"/>
    <cellStyle name="쉼표 [0] 3" xfId="629"/>
    <cellStyle name="쉼표 [0] 3 2" xfId="5203"/>
    <cellStyle name="쉼표 [0] 3 2 2" xfId="5204"/>
    <cellStyle name="쉼표 [0] 3 2 3" xfId="5205"/>
    <cellStyle name="쉼표 [0] 3 3" xfId="5206"/>
    <cellStyle name="쉼표 [0] 3 3 2" xfId="5207"/>
    <cellStyle name="쉼표 [0] 3 4" xfId="5208"/>
    <cellStyle name="쉼표 [0] 4" xfId="1154"/>
    <cellStyle name="쉼표 [0] 4 2" xfId="1158"/>
    <cellStyle name="쉼표 [0] 4 2 2" xfId="5209"/>
    <cellStyle name="쉼표 [0] 4 2 3" xfId="5210"/>
    <cellStyle name="쉼표 [0] 5" xfId="630"/>
    <cellStyle name="쉼표 [0] 5 2" xfId="5211"/>
    <cellStyle name="쉼표 [0] 5 3" xfId="5212"/>
    <cellStyle name="쉼표 [0] 6" xfId="5213"/>
    <cellStyle name="쉼표 [0] 6 2" xfId="5214"/>
    <cellStyle name="쉼표 [0] 6 3" xfId="5215"/>
    <cellStyle name="쉼표 [0] 6 4" xfId="5216"/>
    <cellStyle name="쉼표 [0] 7" xfId="5217"/>
    <cellStyle name="스타일 1" xfId="631"/>
    <cellStyle name="스타일 1 2" xfId="5218"/>
    <cellStyle name="스타일 1 2 2" xfId="5219"/>
    <cellStyle name="스타일 1 2 3" xfId="5220"/>
    <cellStyle name="스타일 1 3" xfId="5221"/>
    <cellStyle name="스타일 10" xfId="5222"/>
    <cellStyle name="스타일 10 2" xfId="5223"/>
    <cellStyle name="스타일 100" xfId="5224"/>
    <cellStyle name="스타일 101" xfId="5225"/>
    <cellStyle name="스타일 102" xfId="5226"/>
    <cellStyle name="스타일 103" xfId="5227"/>
    <cellStyle name="스타일 104" xfId="5228"/>
    <cellStyle name="스타일 105" xfId="5229"/>
    <cellStyle name="스타일 106" xfId="5230"/>
    <cellStyle name="스타일 107" xfId="5231"/>
    <cellStyle name="스타일 108" xfId="5232"/>
    <cellStyle name="스타일 109" xfId="5233"/>
    <cellStyle name="스타일 11" xfId="5234"/>
    <cellStyle name="스타일 11 2" xfId="5235"/>
    <cellStyle name="스타일 110" xfId="5236"/>
    <cellStyle name="스타일 111" xfId="5237"/>
    <cellStyle name="스타일 112" xfId="5238"/>
    <cellStyle name="스타일 113" xfId="5239"/>
    <cellStyle name="스타일 114" xfId="5240"/>
    <cellStyle name="스타일 115" xfId="5241"/>
    <cellStyle name="스타일 116" xfId="5242"/>
    <cellStyle name="스타일 117" xfId="5243"/>
    <cellStyle name="스타일 118" xfId="5244"/>
    <cellStyle name="스타일 119" xfId="5245"/>
    <cellStyle name="스타일 12" xfId="5246"/>
    <cellStyle name="스타일 120" xfId="5247"/>
    <cellStyle name="스타일 121" xfId="5248"/>
    <cellStyle name="스타일 122" xfId="5249"/>
    <cellStyle name="스타일 123" xfId="5250"/>
    <cellStyle name="스타일 124" xfId="5251"/>
    <cellStyle name="스타일 125" xfId="5252"/>
    <cellStyle name="스타일 126" xfId="5253"/>
    <cellStyle name="스타일 127" xfId="5254"/>
    <cellStyle name="스타일 128" xfId="5255"/>
    <cellStyle name="스타일 129" xfId="5256"/>
    <cellStyle name="스타일 13" xfId="5257"/>
    <cellStyle name="스타일 13 2" xfId="5258"/>
    <cellStyle name="스타일 130" xfId="5259"/>
    <cellStyle name="스타일 131" xfId="5260"/>
    <cellStyle name="스타일 132" xfId="5261"/>
    <cellStyle name="스타일 133" xfId="5262"/>
    <cellStyle name="스타일 134" xfId="5263"/>
    <cellStyle name="스타일 135" xfId="5264"/>
    <cellStyle name="스타일 136" xfId="5265"/>
    <cellStyle name="스타일 137" xfId="5266"/>
    <cellStyle name="스타일 138" xfId="5267"/>
    <cellStyle name="스타일 139" xfId="5268"/>
    <cellStyle name="스타일 14" xfId="5269"/>
    <cellStyle name="스타일 14 2" xfId="5270"/>
    <cellStyle name="스타일 140" xfId="5271"/>
    <cellStyle name="스타일 141" xfId="5272"/>
    <cellStyle name="스타일 142" xfId="5273"/>
    <cellStyle name="스타일 143" xfId="5274"/>
    <cellStyle name="스타일 144" xfId="5275"/>
    <cellStyle name="스타일 145" xfId="5276"/>
    <cellStyle name="스타일 146" xfId="5277"/>
    <cellStyle name="스타일 147" xfId="5278"/>
    <cellStyle name="스타일 148" xfId="5279"/>
    <cellStyle name="스타일 149" xfId="5280"/>
    <cellStyle name="스타일 15" xfId="5281"/>
    <cellStyle name="스타일 15 2" xfId="5282"/>
    <cellStyle name="스타일 150" xfId="5283"/>
    <cellStyle name="스타일 151" xfId="5284"/>
    <cellStyle name="스타일 152" xfId="5285"/>
    <cellStyle name="스타일 153" xfId="5286"/>
    <cellStyle name="스타일 154" xfId="5287"/>
    <cellStyle name="스타일 155" xfId="5288"/>
    <cellStyle name="스타일 156" xfId="5289"/>
    <cellStyle name="스타일 157" xfId="5290"/>
    <cellStyle name="스타일 158" xfId="5291"/>
    <cellStyle name="스타일 159" xfId="5292"/>
    <cellStyle name="스타일 16" xfId="5293"/>
    <cellStyle name="스타일 16 2" xfId="5294"/>
    <cellStyle name="스타일 160" xfId="5295"/>
    <cellStyle name="스타일 161" xfId="5296"/>
    <cellStyle name="스타일 162" xfId="5297"/>
    <cellStyle name="스타일 163" xfId="5298"/>
    <cellStyle name="스타일 164" xfId="5299"/>
    <cellStyle name="스타일 165" xfId="5300"/>
    <cellStyle name="스타일 166" xfId="5301"/>
    <cellStyle name="스타일 167" xfId="5302"/>
    <cellStyle name="스타일 168" xfId="5303"/>
    <cellStyle name="스타일 169" xfId="5304"/>
    <cellStyle name="스타일 17" xfId="5305"/>
    <cellStyle name="스타일 17 2" xfId="5306"/>
    <cellStyle name="스타일 170" xfId="5307"/>
    <cellStyle name="스타일 171" xfId="5308"/>
    <cellStyle name="스타일 172" xfId="5309"/>
    <cellStyle name="스타일 173" xfId="5310"/>
    <cellStyle name="스타일 174" xfId="5311"/>
    <cellStyle name="스타일 175" xfId="5312"/>
    <cellStyle name="스타일 176" xfId="5313"/>
    <cellStyle name="스타일 177" xfId="5314"/>
    <cellStyle name="스타일 178" xfId="5315"/>
    <cellStyle name="스타일 179" xfId="5316"/>
    <cellStyle name="스타일 18" xfId="5317"/>
    <cellStyle name="스타일 18 2" xfId="5318"/>
    <cellStyle name="스타일 180" xfId="5319"/>
    <cellStyle name="스타일 181" xfId="5320"/>
    <cellStyle name="스타일 182" xfId="5321"/>
    <cellStyle name="스타일 183" xfId="5322"/>
    <cellStyle name="스타일 184" xfId="5323"/>
    <cellStyle name="스타일 185" xfId="5324"/>
    <cellStyle name="스타일 186" xfId="5325"/>
    <cellStyle name="스타일 187" xfId="5326"/>
    <cellStyle name="스타일 188" xfId="5327"/>
    <cellStyle name="스타일 189" xfId="5328"/>
    <cellStyle name="스타일 19" xfId="5329"/>
    <cellStyle name="스타일 19 2" xfId="5330"/>
    <cellStyle name="스타일 190" xfId="5331"/>
    <cellStyle name="스타일 191" xfId="5332"/>
    <cellStyle name="스타일 192" xfId="5333"/>
    <cellStyle name="스타일 193" xfId="5334"/>
    <cellStyle name="스타일 194" xfId="5335"/>
    <cellStyle name="스타일 195" xfId="5336"/>
    <cellStyle name="스타일 196" xfId="5337"/>
    <cellStyle name="스타일 197" xfId="5338"/>
    <cellStyle name="스타일 198" xfId="5339"/>
    <cellStyle name="스타일 199" xfId="5340"/>
    <cellStyle name="스타일 2" xfId="632"/>
    <cellStyle name="스타일 20" xfId="5341"/>
    <cellStyle name="스타일 20 2" xfId="5342"/>
    <cellStyle name="스타일 20 3" xfId="5343"/>
    <cellStyle name="스타일 20 4" xfId="5344"/>
    <cellStyle name="스타일 200" xfId="5345"/>
    <cellStyle name="스타일 201" xfId="5346"/>
    <cellStyle name="스타일 202" xfId="5347"/>
    <cellStyle name="스타일 203" xfId="5348"/>
    <cellStyle name="스타일 204" xfId="5349"/>
    <cellStyle name="스타일 205" xfId="5350"/>
    <cellStyle name="스타일 206" xfId="5351"/>
    <cellStyle name="스타일 207" xfId="5352"/>
    <cellStyle name="스타일 208" xfId="5353"/>
    <cellStyle name="스타일 209" xfId="5354"/>
    <cellStyle name="스타일 21" xfId="5355"/>
    <cellStyle name="스타일 21 2" xfId="5356"/>
    <cellStyle name="스타일 210" xfId="5357"/>
    <cellStyle name="스타일 211" xfId="5358"/>
    <cellStyle name="스타일 212" xfId="5359"/>
    <cellStyle name="스타일 213" xfId="5360"/>
    <cellStyle name="스타일 214" xfId="5361"/>
    <cellStyle name="스타일 215" xfId="5362"/>
    <cellStyle name="스타일 216" xfId="5363"/>
    <cellStyle name="스타일 217" xfId="5364"/>
    <cellStyle name="스타일 218" xfId="5365"/>
    <cellStyle name="스타일 219" xfId="5366"/>
    <cellStyle name="스타일 22" xfId="5367"/>
    <cellStyle name="스타일 22 2" xfId="5368"/>
    <cellStyle name="스타일 220" xfId="5369"/>
    <cellStyle name="스타일 221" xfId="5370"/>
    <cellStyle name="스타일 222" xfId="5371"/>
    <cellStyle name="스타일 223" xfId="5372"/>
    <cellStyle name="스타일 224" xfId="5373"/>
    <cellStyle name="스타일 225" xfId="5374"/>
    <cellStyle name="스타일 226" xfId="5375"/>
    <cellStyle name="스타일 227" xfId="5376"/>
    <cellStyle name="스타일 228" xfId="5377"/>
    <cellStyle name="스타일 229" xfId="5378"/>
    <cellStyle name="스타일 23" xfId="5379"/>
    <cellStyle name="스타일 23 2" xfId="5380"/>
    <cellStyle name="스타일 230" xfId="5381"/>
    <cellStyle name="스타일 231" xfId="5382"/>
    <cellStyle name="스타일 232" xfId="5383"/>
    <cellStyle name="스타일 233" xfId="5384"/>
    <cellStyle name="스타일 234" xfId="5385"/>
    <cellStyle name="스타일 235" xfId="5386"/>
    <cellStyle name="스타일 236" xfId="5387"/>
    <cellStyle name="스타일 237" xfId="5388"/>
    <cellStyle name="스타일 238" xfId="5389"/>
    <cellStyle name="스타일 239" xfId="5390"/>
    <cellStyle name="스타일 24" xfId="5391"/>
    <cellStyle name="스타일 24 2" xfId="5392"/>
    <cellStyle name="스타일 24 3" xfId="5393"/>
    <cellStyle name="스타일 24 4" xfId="5394"/>
    <cellStyle name="스타일 240" xfId="5395"/>
    <cellStyle name="스타일 241" xfId="5396"/>
    <cellStyle name="스타일 242" xfId="5397"/>
    <cellStyle name="스타일 243" xfId="5398"/>
    <cellStyle name="스타일 244" xfId="5399"/>
    <cellStyle name="스타일 245" xfId="5400"/>
    <cellStyle name="스타일 246" xfId="5401"/>
    <cellStyle name="스타일 247" xfId="5402"/>
    <cellStyle name="스타일 248" xfId="5403"/>
    <cellStyle name="스타일 249" xfId="5404"/>
    <cellStyle name="스타일 25" xfId="5405"/>
    <cellStyle name="스타일 25 2" xfId="5406"/>
    <cellStyle name="스타일 250" xfId="5407"/>
    <cellStyle name="스타일 251" xfId="5408"/>
    <cellStyle name="스타일 252" xfId="5409"/>
    <cellStyle name="스타일 253" xfId="5410"/>
    <cellStyle name="스타일 254" xfId="5411"/>
    <cellStyle name="스타일 255" xfId="5412"/>
    <cellStyle name="스타일 26" xfId="5413"/>
    <cellStyle name="스타일 26 2" xfId="5414"/>
    <cellStyle name="스타일 26 3" xfId="5415"/>
    <cellStyle name="스타일 27" xfId="5416"/>
    <cellStyle name="스타일 27 2" xfId="5417"/>
    <cellStyle name="스타일 27 3" xfId="5418"/>
    <cellStyle name="스타일 28" xfId="5419"/>
    <cellStyle name="스타일 28 2" xfId="5420"/>
    <cellStyle name="스타일 28 3" xfId="5421"/>
    <cellStyle name="스타일 29" xfId="5422"/>
    <cellStyle name="스타일 29 2" xfId="5423"/>
    <cellStyle name="스타일 29 3" xfId="5424"/>
    <cellStyle name="스타일 3" xfId="633"/>
    <cellStyle name="스타일 3 2" xfId="5425"/>
    <cellStyle name="스타일 3 2 2" xfId="5426"/>
    <cellStyle name="스타일 3 2 3" xfId="5427"/>
    <cellStyle name="스타일 3 3" xfId="5428"/>
    <cellStyle name="스타일 30" xfId="5429"/>
    <cellStyle name="스타일 30 2" xfId="5430"/>
    <cellStyle name="스타일 30 3" xfId="5431"/>
    <cellStyle name="스타일 31" xfId="5432"/>
    <cellStyle name="스타일 32" xfId="5433"/>
    <cellStyle name="스타일 33" xfId="5434"/>
    <cellStyle name="스타일 34" xfId="5435"/>
    <cellStyle name="스타일 35" xfId="5436"/>
    <cellStyle name="스타일 36" xfId="5437"/>
    <cellStyle name="스타일 37" xfId="5438"/>
    <cellStyle name="스타일 38" xfId="5439"/>
    <cellStyle name="스타일 39" xfId="5440"/>
    <cellStyle name="스타일 4" xfId="634"/>
    <cellStyle name="스타일 4 2" xfId="5441"/>
    <cellStyle name="스타일 40" xfId="5442"/>
    <cellStyle name="스타일 41" xfId="5443"/>
    <cellStyle name="스타일 42" xfId="5444"/>
    <cellStyle name="스타일 43" xfId="5445"/>
    <cellStyle name="스타일 44" xfId="5446"/>
    <cellStyle name="스타일 45" xfId="5447"/>
    <cellStyle name="스타일 46" xfId="5448"/>
    <cellStyle name="스타일 47" xfId="5449"/>
    <cellStyle name="스타일 48" xfId="5450"/>
    <cellStyle name="스타일 49" xfId="5451"/>
    <cellStyle name="스타일 5" xfId="635"/>
    <cellStyle name="스타일 5 2" xfId="5452"/>
    <cellStyle name="스타일 50" xfId="5453"/>
    <cellStyle name="스타일 51" xfId="5454"/>
    <cellStyle name="스타일 52" xfId="5455"/>
    <cellStyle name="스타일 53" xfId="5456"/>
    <cellStyle name="스타일 54" xfId="5457"/>
    <cellStyle name="스타일 55" xfId="5458"/>
    <cellStyle name="스타일 56" xfId="5459"/>
    <cellStyle name="스타일 57" xfId="5460"/>
    <cellStyle name="스타일 58" xfId="5461"/>
    <cellStyle name="스타일 59" xfId="5462"/>
    <cellStyle name="스타일 6" xfId="636"/>
    <cellStyle name="스타일 6 2" xfId="5463"/>
    <cellStyle name="스타일 60" xfId="5464"/>
    <cellStyle name="스타일 61" xfId="5465"/>
    <cellStyle name="스타일 62" xfId="5466"/>
    <cellStyle name="스타일 63" xfId="5467"/>
    <cellStyle name="스타일 64" xfId="5468"/>
    <cellStyle name="스타일 65" xfId="5469"/>
    <cellStyle name="스타일 66" xfId="5470"/>
    <cellStyle name="스타일 67" xfId="5471"/>
    <cellStyle name="스타일 68" xfId="5472"/>
    <cellStyle name="스타일 69" xfId="5473"/>
    <cellStyle name="스타일 7" xfId="637"/>
    <cellStyle name="스타일 7 2" xfId="5474"/>
    <cellStyle name="스타일 70" xfId="5475"/>
    <cellStyle name="스타일 71" xfId="5476"/>
    <cellStyle name="스타일 72" xfId="5477"/>
    <cellStyle name="스타일 73" xfId="5478"/>
    <cellStyle name="스타일 74" xfId="5479"/>
    <cellStyle name="스타일 75" xfId="5480"/>
    <cellStyle name="스타일 76" xfId="5481"/>
    <cellStyle name="스타일 77" xfId="5482"/>
    <cellStyle name="스타일 78" xfId="5483"/>
    <cellStyle name="스타일 79" xfId="5484"/>
    <cellStyle name="스타일 8" xfId="638"/>
    <cellStyle name="스타일 8 2" xfId="5485"/>
    <cellStyle name="스타일 80" xfId="5486"/>
    <cellStyle name="스타일 81" xfId="5487"/>
    <cellStyle name="스타일 82" xfId="5488"/>
    <cellStyle name="스타일 83" xfId="5489"/>
    <cellStyle name="스타일 84" xfId="5490"/>
    <cellStyle name="스타일 85" xfId="5491"/>
    <cellStyle name="스타일 86" xfId="5492"/>
    <cellStyle name="스타일 87" xfId="5493"/>
    <cellStyle name="스타일 88" xfId="5494"/>
    <cellStyle name="스타일 89" xfId="5495"/>
    <cellStyle name="스타일 9" xfId="639"/>
    <cellStyle name="스타일 9 2" xfId="5496"/>
    <cellStyle name="스타일 90" xfId="5497"/>
    <cellStyle name="스타일 91" xfId="5498"/>
    <cellStyle name="스타일 92" xfId="5499"/>
    <cellStyle name="스타일 93" xfId="5500"/>
    <cellStyle name="스타일 94" xfId="5501"/>
    <cellStyle name="스타일 95" xfId="5502"/>
    <cellStyle name="스타일 96" xfId="5503"/>
    <cellStyle name="스타일 97" xfId="5504"/>
    <cellStyle name="스타일 98" xfId="5505"/>
    <cellStyle name="스타일 99" xfId="5506"/>
    <cellStyle name="안건회계법인" xfId="640"/>
    <cellStyle name="연결된 셀" xfId="641" builtinId="24" customBuiltin="1"/>
    <cellStyle name="연결된 셀 2" xfId="5507"/>
    <cellStyle name="영호" xfId="5508"/>
    <cellStyle name="옛체" xfId="5509"/>
    <cellStyle name="요약" xfId="642" builtinId="25" customBuiltin="1"/>
    <cellStyle name="요약 2" xfId="5510"/>
    <cellStyle name="원" xfId="643"/>
    <cellStyle name="원_0008금감원통합감독검사정보시스템" xfId="644"/>
    <cellStyle name="원_0009김포공항LED교체공사(광일)" xfId="645"/>
    <cellStyle name="원_0009김포공항LED교체공사(광일)_1)농경문화관 전시" xfId="5511"/>
    <cellStyle name="원_0009김포공항LED교체공사(광일)_1. 경북염색조합" xfId="5512"/>
    <cellStyle name="원_0009김포공항LED교체공사(광일)_1. 경북염색조합123" xfId="5513"/>
    <cellStyle name="원_0009김포공항LED교체공사(광일)_1. 노면결빙감지설비(화흥-매립식-A-최종)" xfId="5514"/>
    <cellStyle name="원_0009김포공항LED교체공사(광일)_1. 전시물" xfId="5515"/>
    <cellStyle name="원_0009김포공항LED교체공사(광일)_10-1. 의장(영상관)" xfId="5516"/>
    <cellStyle name="원_0009김포공항LED교체공사(광일)_D.보라산업" xfId="5521"/>
    <cellStyle name="원_0009김포공항LED교체공사(광일)_강원지역본부(2006년_060109)" xfId="646"/>
    <cellStyle name="원_0009김포공항LED교체공사(광일)_경남지역본부-" xfId="647"/>
    <cellStyle name="원_0009김포공항LED교체공사(광일)_경북지역본부-" xfId="648"/>
    <cellStyle name="원_0009김포공항LED교체공사(광일)_수입원가계산서(앤화)" xfId="5517"/>
    <cellStyle name="원_0009김포공항LED교체공사(광일)_신·재생에너지홍보관 전시물제작(전시조합)" xfId="5518"/>
    <cellStyle name="원_0009김포공항LED교체공사(광일)_신한은행" xfId="5519"/>
    <cellStyle name="원_0009김포공항LED교체공사(광일)_중부지역본부-" xfId="649"/>
    <cellStyle name="원_0009김포공항LED교체공사(광일)_축중기제조" xfId="5520"/>
    <cellStyle name="원_0009김포공항LED교체공사(광일)_충청지역본부-" xfId="650"/>
    <cellStyle name="원_0009김포공항LED교체공사(광일)_통행료면탈방지시스템(최종)" xfId="651"/>
    <cellStyle name="원_0009김포공항LED교체공사(광일)_호남지역본부-" xfId="652"/>
    <cellStyle name="원_0011KIST소각설비제작설치" xfId="669"/>
    <cellStyle name="원_0011KIST소각설비제작설치_1)농경문화관 전시" xfId="5544"/>
    <cellStyle name="원_0011KIST소각설비제작설치_1. 경북염색조합" xfId="5545"/>
    <cellStyle name="원_0011KIST소각설비제작설치_1. 경북염색조합123" xfId="5546"/>
    <cellStyle name="원_0011KIST소각설비제작설치_1. 노면결빙감지설비(화흥-매립식-A-최종)" xfId="5547"/>
    <cellStyle name="원_0011KIST소각설비제작설치_1. 전시물" xfId="5548"/>
    <cellStyle name="원_0011KIST소각설비제작설치_10-1. 의장(영상관)" xfId="5549"/>
    <cellStyle name="원_0011KIST소각설비제작설치_D.보라산업" xfId="5554"/>
    <cellStyle name="원_0011KIST소각설비제작설치_강원지역본부(2006년_060109)" xfId="670"/>
    <cellStyle name="원_0011KIST소각설비제작설치_경남지역본부-" xfId="671"/>
    <cellStyle name="원_0011KIST소각설비제작설치_경북지역본부-" xfId="672"/>
    <cellStyle name="원_0011KIST소각설비제작설치_수입원가계산서(앤화)" xfId="5550"/>
    <cellStyle name="원_0011KIST소각설비제작설치_신·재생에너지홍보관 전시물제작(전시조합)" xfId="5551"/>
    <cellStyle name="원_0011KIST소각설비제작설치_신한은행" xfId="5552"/>
    <cellStyle name="원_0011KIST소각설비제작설치_중부지역본부-" xfId="673"/>
    <cellStyle name="원_0011KIST소각설비제작설치_축중기제조" xfId="5553"/>
    <cellStyle name="원_0011KIST소각설비제작설치_충청지역본부-" xfId="674"/>
    <cellStyle name="원_0011KIST소각설비제작설치_통행료면탈방지시스템(최종)" xfId="675"/>
    <cellStyle name="원_0011KIST소각설비제작설치_호남지역본부-" xfId="676"/>
    <cellStyle name="원_0011긴급전화기정산(99년형광일)" xfId="653"/>
    <cellStyle name="원_0011긴급전화기정산(99년형광일)_1)농경문화관 전시" xfId="5522"/>
    <cellStyle name="원_0011긴급전화기정산(99년형광일)_1. 경북염색조합" xfId="5523"/>
    <cellStyle name="원_0011긴급전화기정산(99년형광일)_1. 경북염색조합123" xfId="5524"/>
    <cellStyle name="원_0011긴급전화기정산(99년형광일)_1. 노면결빙감지설비(화흥-매립식-A-최종)" xfId="5525"/>
    <cellStyle name="원_0011긴급전화기정산(99년형광일)_1. 전시물" xfId="5526"/>
    <cellStyle name="원_0011긴급전화기정산(99년형광일)_10-1. 의장(영상관)" xfId="5527"/>
    <cellStyle name="원_0011긴급전화기정산(99년형광일)_D.보라산업" xfId="5532"/>
    <cellStyle name="원_0011긴급전화기정산(99년형광일)_강원지역본부(2006년_060109)" xfId="654"/>
    <cellStyle name="원_0011긴급전화기정산(99년형광일)_경남지역본부-" xfId="655"/>
    <cellStyle name="원_0011긴급전화기정산(99년형광일)_경북지역본부-" xfId="656"/>
    <cellStyle name="원_0011긴급전화기정산(99년형광일)_수입원가계산서(앤화)" xfId="5528"/>
    <cellStyle name="원_0011긴급전화기정산(99년형광일)_신·재생에너지홍보관 전시물제작(전시조합)" xfId="5529"/>
    <cellStyle name="원_0011긴급전화기정산(99년형광일)_신한은행" xfId="5530"/>
    <cellStyle name="원_0011긴급전화기정산(99년형광일)_중부지역본부-" xfId="657"/>
    <cellStyle name="원_0011긴급전화기정산(99년형광일)_축중기제조" xfId="5531"/>
    <cellStyle name="원_0011긴급전화기정산(99년형광일)_충청지역본부-" xfId="658"/>
    <cellStyle name="원_0011긴급전화기정산(99년형광일)_통행료면탈방지시스템(최종)" xfId="659"/>
    <cellStyle name="원_0011긴급전화기정산(99년형광일)_호남지역본부-" xfId="660"/>
    <cellStyle name="원_0011부산종합경기장전광판" xfId="661"/>
    <cellStyle name="원_0011부산종합경기장전광판_1)농경문화관 전시" xfId="5533"/>
    <cellStyle name="원_0011부산종합경기장전광판_1. 경북염색조합" xfId="5534"/>
    <cellStyle name="원_0011부산종합경기장전광판_1. 경북염색조합123" xfId="5535"/>
    <cellStyle name="원_0011부산종합경기장전광판_1. 노면결빙감지설비(화흥-매립식-A-최종)" xfId="5536"/>
    <cellStyle name="원_0011부산종합경기장전광판_1. 전시물" xfId="5537"/>
    <cellStyle name="원_0011부산종합경기장전광판_10-1. 의장(영상관)" xfId="5538"/>
    <cellStyle name="원_0011부산종합경기장전광판_D.보라산업" xfId="5543"/>
    <cellStyle name="원_0011부산종합경기장전광판_강원지역본부(2006년_060109)" xfId="662"/>
    <cellStyle name="원_0011부산종합경기장전광판_경남지역본부-" xfId="663"/>
    <cellStyle name="원_0011부산종합경기장전광판_경북지역본부-" xfId="664"/>
    <cellStyle name="원_0011부산종합경기장전광판_수입원가계산서(앤화)" xfId="5539"/>
    <cellStyle name="원_0011부산종합경기장전광판_신·재생에너지홍보관 전시물제작(전시조합)" xfId="5540"/>
    <cellStyle name="원_0011부산종합경기장전광판_신한은행" xfId="5541"/>
    <cellStyle name="원_0011부산종합경기장전광판_중부지역본부-" xfId="665"/>
    <cellStyle name="원_0011부산종합경기장전광판_축중기제조" xfId="5542"/>
    <cellStyle name="원_0011부산종합경기장전광판_충청지역본부-" xfId="666"/>
    <cellStyle name="원_0011부산종합경기장전광판_통행료면탈방지시스템(최종)" xfId="667"/>
    <cellStyle name="원_0011부산종합경기장전광판_호남지역본부-" xfId="668"/>
    <cellStyle name="원_0012문화유적지표석제작설치" xfId="677"/>
    <cellStyle name="원_0012문화유적지표석제작설치_1)농경문화관 전시" xfId="5555"/>
    <cellStyle name="원_0012문화유적지표석제작설치_1. 경북염색조합" xfId="5556"/>
    <cellStyle name="원_0012문화유적지표석제작설치_1. 경북염색조합123" xfId="5557"/>
    <cellStyle name="원_0012문화유적지표석제작설치_1. 노면결빙감지설비(화흥-매립식-A-최종)" xfId="5558"/>
    <cellStyle name="원_0012문화유적지표석제작설치_1. 전시물" xfId="5559"/>
    <cellStyle name="원_0012문화유적지표석제작설치_10-1. 의장(영상관)" xfId="5560"/>
    <cellStyle name="원_0012문화유적지표석제작설치_D.보라산업" xfId="5565"/>
    <cellStyle name="원_0012문화유적지표석제작설치_강원지역본부(2006년_060109)" xfId="678"/>
    <cellStyle name="원_0012문화유적지표석제작설치_경남지역본부-" xfId="679"/>
    <cellStyle name="원_0012문화유적지표석제작설치_경북지역본부-" xfId="680"/>
    <cellStyle name="원_0012문화유적지표석제작설치_수입원가계산서(앤화)" xfId="5561"/>
    <cellStyle name="원_0012문화유적지표석제작설치_신·재생에너지홍보관 전시물제작(전시조합)" xfId="5562"/>
    <cellStyle name="원_0012문화유적지표석제작설치_신한은행" xfId="5563"/>
    <cellStyle name="원_0012문화유적지표석제작설치_중부지역본부-" xfId="681"/>
    <cellStyle name="원_0012문화유적지표석제작설치_축중기제조" xfId="5564"/>
    <cellStyle name="원_0012문화유적지표석제작설치_충청지역본부-" xfId="682"/>
    <cellStyle name="원_0012문화유적지표석제작설치_통행료면탈방지시스템(최종)" xfId="683"/>
    <cellStyle name="원_0012문화유적지표석제작설치_호남지역본부-" xfId="684"/>
    <cellStyle name="원_0102국제조명신공항분수조명" xfId="685"/>
    <cellStyle name="원_0102국제조명신공항분수조명_1)농경문화관 전시" xfId="5566"/>
    <cellStyle name="원_0102국제조명신공항분수조명_1. 경북염색조합" xfId="5567"/>
    <cellStyle name="원_0102국제조명신공항분수조명_1. 경북염색조합123" xfId="5568"/>
    <cellStyle name="원_0102국제조명신공항분수조명_1. 노면결빙감지설비(화흥-매립식-A-최종)" xfId="5569"/>
    <cellStyle name="원_0102국제조명신공항분수조명_1. 전시물" xfId="5570"/>
    <cellStyle name="원_0102국제조명신공항분수조명_10-1. 의장(영상관)" xfId="5571"/>
    <cellStyle name="원_0102국제조명신공항분수조명_D.보라산업" xfId="5576"/>
    <cellStyle name="원_0102국제조명신공항분수조명_강원지역본부(2006년_060109)" xfId="686"/>
    <cellStyle name="원_0102국제조명신공항분수조명_경남지역본부-" xfId="687"/>
    <cellStyle name="원_0102국제조명신공항분수조명_경북지역본부-" xfId="688"/>
    <cellStyle name="원_0102국제조명신공항분수조명_수입원가계산서(앤화)" xfId="5572"/>
    <cellStyle name="원_0102국제조명신공항분수조명_신·재생에너지홍보관 전시물제작(전시조합)" xfId="5573"/>
    <cellStyle name="원_0102국제조명신공항분수조명_신한은행" xfId="5574"/>
    <cellStyle name="원_0102국제조명신공항분수조명_중부지역본부-" xfId="689"/>
    <cellStyle name="원_0102국제조명신공항분수조명_축중기제조" xfId="5575"/>
    <cellStyle name="원_0102국제조명신공항분수조명_충청지역본부-" xfId="690"/>
    <cellStyle name="원_0102국제조명신공항분수조명_통행료면탈방지시스템(최종)" xfId="691"/>
    <cellStyle name="원_0102국제조명신공항분수조명_호남지역본부-" xfId="692"/>
    <cellStyle name="원_0103회전식현수막게시대제작설치" xfId="693"/>
    <cellStyle name="원_0104포항시침출수처리시스템" xfId="694"/>
    <cellStyle name="원_0105담배자판기개조원가" xfId="695"/>
    <cellStyle name="원_0105담배자판기개조원가_1)농경문화관 전시" xfId="5577"/>
    <cellStyle name="원_0105담배자판기개조원가_1. 경북염색조합" xfId="5578"/>
    <cellStyle name="원_0105담배자판기개조원가_1. 경북염색조합123" xfId="5579"/>
    <cellStyle name="원_0105담배자판기개조원가_1. 노면결빙감지설비(화흥-매립식-A-최종)" xfId="5580"/>
    <cellStyle name="원_0105담배자판기개조원가_1. 전시물" xfId="5581"/>
    <cellStyle name="원_0105담배자판기개조원가_10-1. 의장(영상관)" xfId="5582"/>
    <cellStyle name="원_0105담배자판기개조원가_D.보라산업" xfId="5587"/>
    <cellStyle name="원_0105담배자판기개조원가_강원지역본부(2006년_060109)" xfId="696"/>
    <cellStyle name="원_0105담배자판기개조원가_경남지역본부-" xfId="697"/>
    <cellStyle name="원_0105담배자판기개조원가_경북지역본부-" xfId="698"/>
    <cellStyle name="원_0105담배자판기개조원가_수입원가계산서(앤화)" xfId="5583"/>
    <cellStyle name="원_0105담배자판기개조원가_신·재생에너지홍보관 전시물제작(전시조합)" xfId="5584"/>
    <cellStyle name="원_0105담배자판기개조원가_신한은행" xfId="5585"/>
    <cellStyle name="원_0105담배자판기개조원가_중부지역본부-" xfId="699"/>
    <cellStyle name="원_0105담배자판기개조원가_축중기제조" xfId="5586"/>
    <cellStyle name="원_0105담배자판기개조원가_충청지역본부-" xfId="700"/>
    <cellStyle name="원_0105담배자판기개조원가_통행료면탈방지시스템(최종)" xfId="701"/>
    <cellStyle name="원_0105담배자판기개조원가_호남지역본부-" xfId="702"/>
    <cellStyle name="원_0106LG인버터냉난방기제작-1" xfId="703"/>
    <cellStyle name="원_0106LG인버터냉난방기제작-1_1)농경문화관 전시" xfId="5588"/>
    <cellStyle name="원_0106LG인버터냉난방기제작-1_1. 경북염색조합" xfId="5589"/>
    <cellStyle name="원_0106LG인버터냉난방기제작-1_1. 경북염색조합123" xfId="5590"/>
    <cellStyle name="원_0106LG인버터냉난방기제작-1_1. 노면결빙감지설비(화흥-매립식-A-최종)" xfId="5591"/>
    <cellStyle name="원_0106LG인버터냉난방기제작-1_1. 전시물" xfId="5592"/>
    <cellStyle name="원_0106LG인버터냉난방기제작-1_10-1. 의장(영상관)" xfId="5593"/>
    <cellStyle name="원_0106LG인버터냉난방기제작-1_D.보라산업" xfId="5598"/>
    <cellStyle name="원_0106LG인버터냉난방기제작-1_강원지역본부(2006년_060109)" xfId="704"/>
    <cellStyle name="원_0106LG인버터냉난방기제작-1_경남지역본부-" xfId="705"/>
    <cellStyle name="원_0106LG인버터냉난방기제작-1_경북지역본부-" xfId="706"/>
    <cellStyle name="원_0106LG인버터냉난방기제작-1_수입원가계산서(앤화)" xfId="5594"/>
    <cellStyle name="원_0106LG인버터냉난방기제작-1_신·재생에너지홍보관 전시물제작(전시조합)" xfId="5595"/>
    <cellStyle name="원_0106LG인버터냉난방기제작-1_신한은행" xfId="5596"/>
    <cellStyle name="원_0106LG인버터냉난방기제작-1_중부지역본부-" xfId="707"/>
    <cellStyle name="원_0106LG인버터냉난방기제작-1_축중기제조" xfId="5597"/>
    <cellStyle name="원_0106LG인버터냉난방기제작-1_충청지역본부-" xfId="708"/>
    <cellStyle name="원_0106LG인버터냉난방기제작-1_통행료면탈방지시스템(최종)" xfId="709"/>
    <cellStyle name="원_0106LG인버터냉난방기제작-1_호남지역본부-" xfId="710"/>
    <cellStyle name="원_0107광전송장비구매설치" xfId="711"/>
    <cellStyle name="원_0107광전송장비구매설치_1)농경문화관 전시" xfId="5599"/>
    <cellStyle name="원_0107광전송장비구매설치_1. 경북염색조합" xfId="5600"/>
    <cellStyle name="원_0107광전송장비구매설치_1. 경북염색조합123" xfId="5601"/>
    <cellStyle name="원_0107광전송장비구매설치_1. 노면결빙감지설비(화흥-매립식-A-최종)" xfId="5602"/>
    <cellStyle name="원_0107광전송장비구매설치_1. 전시물" xfId="5603"/>
    <cellStyle name="원_0107광전송장비구매설치_10-1. 의장(영상관)" xfId="5604"/>
    <cellStyle name="원_0107광전송장비구매설치_D.보라산업" xfId="5609"/>
    <cellStyle name="원_0107광전송장비구매설치_강원지역본부(2006년_060109)" xfId="712"/>
    <cellStyle name="원_0107광전송장비구매설치_경남지역본부-" xfId="713"/>
    <cellStyle name="원_0107광전송장비구매설치_경북지역본부-" xfId="714"/>
    <cellStyle name="원_0107광전송장비구매설치_수입원가계산서(앤화)" xfId="5605"/>
    <cellStyle name="원_0107광전송장비구매설치_신·재생에너지홍보관 전시물제작(전시조합)" xfId="5606"/>
    <cellStyle name="원_0107광전송장비구매설치_신한은행" xfId="5607"/>
    <cellStyle name="원_0107광전송장비구매설치_중부지역본부-" xfId="715"/>
    <cellStyle name="원_0107광전송장비구매설치_축중기제조" xfId="5608"/>
    <cellStyle name="원_0107광전송장비구매설치_충청지역본부-" xfId="716"/>
    <cellStyle name="원_0107광전송장비구매설치_통행료면탈방지시스템(최종)" xfId="717"/>
    <cellStyle name="원_0107광전송장비구매설치_호남지역본부-" xfId="718"/>
    <cellStyle name="원_0107도공IBS설비SW부문(참조)" xfId="719"/>
    <cellStyle name="원_0107도공IBS설비SW부문(참조)_1)농경문화관 전시" xfId="5610"/>
    <cellStyle name="원_0107도공IBS설비SW부문(참조)_1. 경북염색조합" xfId="5611"/>
    <cellStyle name="원_0107도공IBS설비SW부문(참조)_1. 경북염색조합123" xfId="5612"/>
    <cellStyle name="원_0107도공IBS설비SW부문(참조)_1. 노면결빙감지설비(화흥-매립식-A-최종)" xfId="5613"/>
    <cellStyle name="원_0107도공IBS설비SW부문(참조)_1. 전시물" xfId="5614"/>
    <cellStyle name="원_0107도공IBS설비SW부문(참조)_10-1. 의장(영상관)" xfId="5615"/>
    <cellStyle name="원_0107도공IBS설비SW부문(참조)_D.보라산업" xfId="5620"/>
    <cellStyle name="원_0107도공IBS설비SW부문(참조)_강원지역본부(2006년_060109)" xfId="720"/>
    <cellStyle name="원_0107도공IBS설비SW부문(참조)_경남지역본부-" xfId="721"/>
    <cellStyle name="원_0107도공IBS설비SW부문(참조)_경북지역본부-" xfId="722"/>
    <cellStyle name="원_0107도공IBS설비SW부문(참조)_수입원가계산서(앤화)" xfId="5616"/>
    <cellStyle name="원_0107도공IBS설비SW부문(참조)_신·재생에너지홍보관 전시물제작(전시조합)" xfId="5617"/>
    <cellStyle name="원_0107도공IBS설비SW부문(참조)_신한은행" xfId="5618"/>
    <cellStyle name="원_0107도공IBS설비SW부문(참조)_중부지역본부-" xfId="723"/>
    <cellStyle name="원_0107도공IBS설비SW부문(참조)_축중기제조" xfId="5619"/>
    <cellStyle name="원_0107도공IBS설비SW부문(참조)_충청지역본부-" xfId="724"/>
    <cellStyle name="원_0107도공IBS설비SW부문(참조)_통행료면탈방지시스템(최종)" xfId="725"/>
    <cellStyle name="원_0107도공IBS설비SW부문(참조)_호남지역본부-" xfId="726"/>
    <cellStyle name="원_0107문화재복원용목재-8월6일" xfId="727"/>
    <cellStyle name="원_0107문화재복원용목재-8월6일_1)농경문화관 전시" xfId="5621"/>
    <cellStyle name="원_0107문화재복원용목재-8월6일_1. 경북염색조합" xfId="5622"/>
    <cellStyle name="원_0107문화재복원용목재-8월6일_1. 경북염색조합123" xfId="5623"/>
    <cellStyle name="원_0107문화재복원용목재-8월6일_1. 노면결빙감지설비(화흥-매립식-A-최종)" xfId="5624"/>
    <cellStyle name="원_0107문화재복원용목재-8월6일_1. 전시물" xfId="5625"/>
    <cellStyle name="원_0107문화재복원용목재-8월6일_10-1. 의장(영상관)" xfId="5626"/>
    <cellStyle name="원_0107문화재복원용목재-8월6일_D.보라산업" xfId="5631"/>
    <cellStyle name="원_0107문화재복원용목재-8월6일_강원지역본부(2006년_060109)" xfId="728"/>
    <cellStyle name="원_0107문화재복원용목재-8월6일_경남지역본부-" xfId="729"/>
    <cellStyle name="원_0107문화재복원용목재-8월6일_경북지역본부-" xfId="730"/>
    <cellStyle name="원_0107문화재복원용목재-8월6일_수입원가계산서(앤화)" xfId="5627"/>
    <cellStyle name="원_0107문화재복원용목재-8월6일_신·재생에너지홍보관 전시물제작(전시조합)" xfId="5628"/>
    <cellStyle name="원_0107문화재복원용목재-8월6일_신한은행" xfId="5629"/>
    <cellStyle name="원_0107문화재복원용목재-8월6일_중부지역본부-" xfId="731"/>
    <cellStyle name="원_0107문화재복원용목재-8월6일_축중기제조" xfId="5630"/>
    <cellStyle name="원_0107문화재복원용목재-8월6일_충청지역본부-" xfId="732"/>
    <cellStyle name="원_0107문화재복원용목재-8월6일_통행료면탈방지시스템(최종)" xfId="733"/>
    <cellStyle name="원_0107문화재복원용목재-8월6일_호남지역본부-" xfId="734"/>
    <cellStyle name="원_0107포천영중수배전반(제조,설치)" xfId="735"/>
    <cellStyle name="원_0107포천영중수배전반(제조,설치)_1)농경문화관 전시" xfId="5632"/>
    <cellStyle name="원_0107포천영중수배전반(제조,설치)_1. 경북염색조합" xfId="5633"/>
    <cellStyle name="원_0107포천영중수배전반(제조,설치)_1. 경북염색조합123" xfId="5634"/>
    <cellStyle name="원_0107포천영중수배전반(제조,설치)_1. 노면결빙감지설비(화흥-매립식-A-최종)" xfId="5635"/>
    <cellStyle name="원_0107포천영중수배전반(제조,설치)_1. 전시물" xfId="5636"/>
    <cellStyle name="원_0107포천영중수배전반(제조,설치)_10-1. 의장(영상관)" xfId="5637"/>
    <cellStyle name="원_0107포천영중수배전반(제조,설치)_D.보라산업" xfId="5642"/>
    <cellStyle name="원_0107포천영중수배전반(제조,설치)_강원지역본부(2006년_060109)" xfId="736"/>
    <cellStyle name="원_0107포천영중수배전반(제조,설치)_경남지역본부-" xfId="737"/>
    <cellStyle name="원_0107포천영중수배전반(제조,설치)_경북지역본부-" xfId="738"/>
    <cellStyle name="원_0107포천영중수배전반(제조,설치)_수입원가계산서(앤화)" xfId="5638"/>
    <cellStyle name="원_0107포천영중수배전반(제조,설치)_신·재생에너지홍보관 전시물제작(전시조합)" xfId="5639"/>
    <cellStyle name="원_0107포천영중수배전반(제조,설치)_신한은행" xfId="5640"/>
    <cellStyle name="원_0107포천영중수배전반(제조,설치)_중부지역본부-" xfId="739"/>
    <cellStyle name="원_0107포천영중수배전반(제조,설치)_축중기제조" xfId="5641"/>
    <cellStyle name="원_0107포천영중수배전반(제조,설치)_충청지역본부-" xfId="740"/>
    <cellStyle name="원_0107포천영중수배전반(제조,설치)_통행료면탈방지시스템(최종)" xfId="741"/>
    <cellStyle name="원_0107포천영중수배전반(제조,설치)_호남지역본부-" xfId="742"/>
    <cellStyle name="원_0108농기반미곡건조기제작설치" xfId="743"/>
    <cellStyle name="원_0108담배인삼공사영업춘추복" xfId="744"/>
    <cellStyle name="원_0108한국전기교통-LED교통신호등((원본))" xfId="745"/>
    <cellStyle name="원_0108한국전기교통-LED교통신호등((원본))_1)농경문화관 전시" xfId="5643"/>
    <cellStyle name="원_0108한국전기교통-LED교통신호등((원본))_1. 경북염색조합" xfId="5644"/>
    <cellStyle name="원_0108한국전기교통-LED교통신호등((원본))_1. 경북염색조합123" xfId="5645"/>
    <cellStyle name="원_0108한국전기교통-LED교통신호등((원본))_1. 노면결빙감지설비(화흥-매립식-A-최종)" xfId="5646"/>
    <cellStyle name="원_0108한국전기교통-LED교통신호등((원본))_1. 전시물" xfId="5647"/>
    <cellStyle name="원_0108한국전기교통-LED교통신호등((원본))_10-1. 의장(영상관)" xfId="5648"/>
    <cellStyle name="원_0108한국전기교통-LED교통신호등((원본))_D.보라산업" xfId="5653"/>
    <cellStyle name="원_0108한국전기교통-LED교통신호등((원본))_강원지역본부(2006년_060109)" xfId="746"/>
    <cellStyle name="원_0108한국전기교통-LED교통신호등((원본))_경남지역본부-" xfId="747"/>
    <cellStyle name="원_0108한국전기교통-LED교통신호등((원본))_경북지역본부-" xfId="748"/>
    <cellStyle name="원_0108한국전기교통-LED교통신호등((원본))_수입원가계산서(앤화)" xfId="5649"/>
    <cellStyle name="원_0108한국전기교통-LED교통신호등((원본))_신·재생에너지홍보관 전시물제작(전시조합)" xfId="5650"/>
    <cellStyle name="원_0108한국전기교통-LED교통신호등((원본))_신한은행" xfId="5651"/>
    <cellStyle name="원_0108한국전기교통-LED교통신호등((원본))_중부지역본부-" xfId="749"/>
    <cellStyle name="원_0108한국전기교통-LED교통신호등((원본))_축중기제조" xfId="5652"/>
    <cellStyle name="원_0108한국전기교통-LED교통신호등((원본))_충청지역본부-" xfId="750"/>
    <cellStyle name="원_0108한국전기교통-LED교통신호등((원본))_통행료면탈방지시스템(최종)" xfId="751"/>
    <cellStyle name="원_0108한국전기교통-LED교통신호등((원본))_호남지역본부-" xfId="752"/>
    <cellStyle name="원_0111해양수산부등명기제작" xfId="753"/>
    <cellStyle name="원_0111해양수산부등명기제작_1)농경문화관 전시" xfId="5654"/>
    <cellStyle name="원_0111해양수산부등명기제작_1. 경북염색조합" xfId="5655"/>
    <cellStyle name="원_0111해양수산부등명기제작_1. 경북염색조합123" xfId="5656"/>
    <cellStyle name="원_0111해양수산부등명기제작_1. 노면결빙감지설비(화흥-매립식-A-최종)" xfId="5657"/>
    <cellStyle name="원_0111해양수산부등명기제작_1. 전시물" xfId="5658"/>
    <cellStyle name="원_0111해양수산부등명기제작_10-1. 의장(영상관)" xfId="5659"/>
    <cellStyle name="원_0111해양수산부등명기제작_D.보라산업" xfId="5664"/>
    <cellStyle name="원_0111해양수산부등명기제작_강원지역본부(2006년_060109)" xfId="754"/>
    <cellStyle name="원_0111해양수산부등명기제작_경남지역본부-" xfId="755"/>
    <cellStyle name="원_0111해양수산부등명기제작_경북지역본부-" xfId="756"/>
    <cellStyle name="원_0111해양수산부등명기제작_수입원가계산서(앤화)" xfId="5660"/>
    <cellStyle name="원_0111해양수산부등명기제작_신·재생에너지홍보관 전시물제작(전시조합)" xfId="5661"/>
    <cellStyle name="원_0111해양수산부등명기제작_신한은행" xfId="5662"/>
    <cellStyle name="원_0111해양수산부등명기제작_중부지역본부-" xfId="757"/>
    <cellStyle name="원_0111해양수산부등명기제작_축중기제조" xfId="5663"/>
    <cellStyle name="원_0111해양수산부등명기제작_충청지역본부-" xfId="758"/>
    <cellStyle name="원_0111해양수산부등명기제작_통행료면탈방지시스템(최종)" xfId="759"/>
    <cellStyle name="원_0111해양수산부등명기제작_호남지역본부-" xfId="760"/>
    <cellStyle name="원_0111핸디소프트-전자표준문서시스템" xfId="761"/>
    <cellStyle name="원_0112금감원사무자동화시스템" xfId="762"/>
    <cellStyle name="원_0112금감원사무자동화시스템_1)농경문화관 전시" xfId="5665"/>
    <cellStyle name="원_0112금감원사무자동화시스템_1. 경북염색조합" xfId="5666"/>
    <cellStyle name="원_0112금감원사무자동화시스템_1. 경북염색조합123" xfId="5667"/>
    <cellStyle name="원_0112금감원사무자동화시스템_1. 노면결빙감지설비(화흥-매립식-A-최종)" xfId="5668"/>
    <cellStyle name="원_0112금감원사무자동화시스템_1. 전시물" xfId="5669"/>
    <cellStyle name="원_0112금감원사무자동화시스템_10-1. 의장(영상관)" xfId="5670"/>
    <cellStyle name="원_0112금감원사무자동화시스템_D.보라산업" xfId="5675"/>
    <cellStyle name="원_0112금감원사무자동화시스템_강원지역본부(2006년_060109)" xfId="763"/>
    <cellStyle name="원_0112금감원사무자동화시스템_경남지역본부-" xfId="764"/>
    <cellStyle name="원_0112금감원사무자동화시스템_경북지역본부-" xfId="765"/>
    <cellStyle name="원_0112금감원사무자동화시스템_수입원가계산서(앤화)" xfId="5671"/>
    <cellStyle name="원_0112금감원사무자동화시스템_신·재생에너지홍보관 전시물제작(전시조합)" xfId="5672"/>
    <cellStyle name="원_0112금감원사무자동화시스템_신한은행" xfId="5673"/>
    <cellStyle name="원_0112금감원사무자동화시스템_중부지역본부-" xfId="766"/>
    <cellStyle name="원_0112금감원사무자동화시스템_축중기제조" xfId="5674"/>
    <cellStyle name="원_0112금감원사무자동화시스템_충청지역본부-" xfId="767"/>
    <cellStyle name="원_0112금감원사무자동화시스템_통행료면탈방지시스템(최종)" xfId="768"/>
    <cellStyle name="원_0112금감원사무자동화시스템_호남지역본부-" xfId="769"/>
    <cellStyle name="원_0112수도권매립지SW원가" xfId="770"/>
    <cellStyle name="원_0112수도권매립지SW원가_1)농경문화관 전시" xfId="5676"/>
    <cellStyle name="원_0112수도권매립지SW원가_1. 경북염색조합" xfId="5677"/>
    <cellStyle name="원_0112수도권매립지SW원가_1. 경북염색조합123" xfId="5678"/>
    <cellStyle name="원_0112수도권매립지SW원가_1. 노면결빙감지설비(화흥-매립식-A-최종)" xfId="5679"/>
    <cellStyle name="원_0112수도권매립지SW원가_1. 전시물" xfId="5680"/>
    <cellStyle name="원_0112수도권매립지SW원가_10-1. 의장(영상관)" xfId="5681"/>
    <cellStyle name="원_0112수도권매립지SW원가_D.보라산업" xfId="5686"/>
    <cellStyle name="원_0112수도권매립지SW원가_강원지역본부(2006년_060109)" xfId="771"/>
    <cellStyle name="원_0112수도권매립지SW원가_경남지역본부-" xfId="772"/>
    <cellStyle name="원_0112수도권매립지SW원가_경북지역본부-" xfId="773"/>
    <cellStyle name="원_0112수도권매립지SW원가_수입원가계산서(앤화)" xfId="5682"/>
    <cellStyle name="원_0112수도권매립지SW원가_신·재생에너지홍보관 전시물제작(전시조합)" xfId="5683"/>
    <cellStyle name="원_0112수도권매립지SW원가_신한은행" xfId="5684"/>
    <cellStyle name="원_0112수도권매립지SW원가_중부지역본부-" xfId="774"/>
    <cellStyle name="원_0112수도권매립지SW원가_축중기제조" xfId="5685"/>
    <cellStyle name="원_0112수도권매립지SW원가_충청지역본부-" xfId="775"/>
    <cellStyle name="원_0112수도권매립지SW원가_통행료면탈방지시스템(최종)" xfId="776"/>
    <cellStyle name="원_0112수도권매립지SW원가_호남지역본부-" xfId="777"/>
    <cellStyle name="원_0112중고원-HRD종합정보망구축(完)" xfId="778"/>
    <cellStyle name="원_0201종합예술회관의자제작설치" xfId="779"/>
    <cellStyle name="원_0201종합예술회관의자제작설치 2" xfId="5687"/>
    <cellStyle name="원_0201종합예술회관의자제작설치_1)농경문화관 전시" xfId="5688"/>
    <cellStyle name="원_0201종합예술회관의자제작설치_1. 경기35차로하이패스" xfId="780"/>
    <cellStyle name="원_0201종합예술회관의자제작설치_1. 경북염색조합" xfId="5689"/>
    <cellStyle name="원_0201종합예술회관의자제작설치_1. 경북염색조합123" xfId="5690"/>
    <cellStyle name="원_0201종합예술회관의자제작설치_1. 노면결빙감지설비(화흥-매립식-A-최종)" xfId="5691"/>
    <cellStyle name="원_0201종합예술회관의자제작설치_1. 전시물" xfId="5692"/>
    <cellStyle name="원_0201종합예술회관의자제작설치_10-1. 의장(영상관)" xfId="5693"/>
    <cellStyle name="원_0201종합예술회관의자제작설치_D.보라산업" xfId="5697"/>
    <cellStyle name="원_0201종합예술회관의자제작설치_수입원가계산서(앤화)" xfId="5694"/>
    <cellStyle name="원_0201종합예술회관의자제작설치_신·재생에너지홍보관 전시물제작(전시조합)" xfId="5695"/>
    <cellStyle name="원_0201종합예술회관의자제작설치_축중기제조" xfId="5696"/>
    <cellStyle name="원_0201종합예술회관의자제작설치-1" xfId="781"/>
    <cellStyle name="원_0202마사회근무복" xfId="782"/>
    <cellStyle name="원_0202마사회근무복_1)농경문화관 전시" xfId="5698"/>
    <cellStyle name="원_0202마사회근무복_1. 경북염색조합" xfId="5699"/>
    <cellStyle name="원_0202마사회근무복_1. 경북염색조합123" xfId="5700"/>
    <cellStyle name="원_0202마사회근무복_1. 노면결빙감지설비(화흥-매립식-A-최종)" xfId="5701"/>
    <cellStyle name="원_0202마사회근무복_1. 전시물" xfId="5702"/>
    <cellStyle name="원_0202마사회근무복_10-1. 의장(영상관)" xfId="5703"/>
    <cellStyle name="원_0202마사회근무복_D.보라산업" xfId="5708"/>
    <cellStyle name="원_0202마사회근무복_강원지역본부(2006년_060109)" xfId="783"/>
    <cellStyle name="원_0202마사회근무복_경남지역본부-" xfId="784"/>
    <cellStyle name="원_0202마사회근무복_경북지역본부-" xfId="785"/>
    <cellStyle name="원_0202마사회근무복_수입원가계산서(앤화)" xfId="5704"/>
    <cellStyle name="원_0202마사회근무복_신·재생에너지홍보관 전시물제작(전시조합)" xfId="5705"/>
    <cellStyle name="원_0202마사회근무복_신한은행" xfId="5706"/>
    <cellStyle name="원_0202마사회근무복_중부지역본부-" xfId="786"/>
    <cellStyle name="원_0202마사회근무복_축중기제조" xfId="5707"/>
    <cellStyle name="원_0202마사회근무복_충청지역본부-" xfId="787"/>
    <cellStyle name="원_0202마사회근무복_통행료면탈방지시스템(최종)" xfId="788"/>
    <cellStyle name="원_0202마사회근무복_호남지역본부-" xfId="789"/>
    <cellStyle name="원_0202부경교재-승강칠판" xfId="790"/>
    <cellStyle name="원_0202부경교재-승강칠판_1)농경문화관 전시" xfId="5709"/>
    <cellStyle name="원_0202부경교재-승강칠판_1. 경북염색조합" xfId="5710"/>
    <cellStyle name="원_0202부경교재-승강칠판_1. 경북염색조합123" xfId="5711"/>
    <cellStyle name="원_0202부경교재-승강칠판_1. 노면결빙감지설비(화흥-매립식-A-최종)" xfId="5712"/>
    <cellStyle name="원_0202부경교재-승강칠판_1. 전시물" xfId="5713"/>
    <cellStyle name="원_0202부경교재-승강칠판_10-1. 의장(영상관)" xfId="5714"/>
    <cellStyle name="원_0202부경교재-승강칠판_D.보라산업" xfId="5719"/>
    <cellStyle name="원_0202부경교재-승강칠판_강원지역본부(2006년_060109)" xfId="791"/>
    <cellStyle name="원_0202부경교재-승강칠판_경남지역본부-" xfId="792"/>
    <cellStyle name="원_0202부경교재-승강칠판_경북지역본부-" xfId="793"/>
    <cellStyle name="원_0202부경교재-승강칠판_수입원가계산서(앤화)" xfId="5715"/>
    <cellStyle name="원_0202부경교재-승강칠판_신·재생에너지홍보관 전시물제작(전시조합)" xfId="5716"/>
    <cellStyle name="원_0202부경교재-승강칠판_신한은행" xfId="5717"/>
    <cellStyle name="원_0202부경교재-승강칠판_중부지역본부-" xfId="794"/>
    <cellStyle name="원_0202부경교재-승강칠판_축중기제조" xfId="5718"/>
    <cellStyle name="원_0202부경교재-승강칠판_충청지역본부-" xfId="795"/>
    <cellStyle name="원_0202부경교재-승강칠판_통행료면탈방지시스템(최종)" xfId="796"/>
    <cellStyle name="원_0202부경교재-승강칠판_호남지역본부-" xfId="797"/>
    <cellStyle name="원_0204한국석묘납골함-1규격" xfId="798"/>
    <cellStyle name="원_0204한국석묘납골함-1규격_1)농경문화관 전시" xfId="5720"/>
    <cellStyle name="원_0204한국석묘납골함-1규격_1. 경북염색조합" xfId="5721"/>
    <cellStyle name="원_0204한국석묘납골함-1규격_1. 경북염색조합123" xfId="5722"/>
    <cellStyle name="원_0204한국석묘납골함-1규격_1. 노면결빙감지설비(화흥-매립식-A-최종)" xfId="5723"/>
    <cellStyle name="원_0204한국석묘납골함-1규격_1. 전시물" xfId="5724"/>
    <cellStyle name="원_0204한국석묘납골함-1규격_10-1. 의장(영상관)" xfId="5725"/>
    <cellStyle name="원_0204한국석묘납골함-1규격_D.보라산업" xfId="5730"/>
    <cellStyle name="원_0204한국석묘납골함-1규격_강원지역본부(2006년_060109)" xfId="799"/>
    <cellStyle name="원_0204한국석묘납골함-1규격_경남지역본부-" xfId="800"/>
    <cellStyle name="원_0204한국석묘납골함-1규격_경북지역본부-" xfId="801"/>
    <cellStyle name="원_0204한국석묘납골함-1규격_수입원가계산서(앤화)" xfId="5726"/>
    <cellStyle name="원_0204한국석묘납골함-1규격_신·재생에너지홍보관 전시물제작(전시조합)" xfId="5727"/>
    <cellStyle name="원_0204한국석묘납골함-1규격_신한은행" xfId="5728"/>
    <cellStyle name="원_0204한국석묘납골함-1규격_중부지역본부-" xfId="802"/>
    <cellStyle name="원_0204한국석묘납골함-1규격_축중기제조" xfId="5729"/>
    <cellStyle name="원_0204한국석묘납골함-1규격_충청지역본부-" xfId="803"/>
    <cellStyle name="원_0204한국석묘납골함-1규격_통행료면탈방지시스템(최종)" xfId="804"/>
    <cellStyle name="원_0204한국석묘납골함-1규격_호남지역본부-" xfId="805"/>
    <cellStyle name="원_0205TTMS-긴급전화기&amp;전체총괄" xfId="806"/>
    <cellStyle name="원_0206금감원금융정보교환망재구축" xfId="807"/>
    <cellStyle name="원_0206정통부수납장표기기제작설치" xfId="808"/>
    <cellStyle name="원_0207담배인삼공사-담요" xfId="809"/>
    <cellStyle name="원_0208레비텍-다층여과기설계변경" xfId="810"/>
    <cellStyle name="원_0209이산화염소발생기-설치(50K)" xfId="811"/>
    <cellStyle name="원_0210현대정보기술-TD이중계" xfId="812"/>
    <cellStyle name="원_0211조달청-#1대북지원사업정산(1월7일)" xfId="813"/>
    <cellStyle name="원_0212금감원-법규정보시스템(完)" xfId="814"/>
    <cellStyle name="원_0301교통방송-CCTV유지보수" xfId="815"/>
    <cellStyle name="원_0302인천경찰청-무인단속기위탁관리" xfId="816"/>
    <cellStyle name="원_0302조달청-대북지원2차(안성연)" xfId="817"/>
    <cellStyle name="원_0302조달청-대북지원2차(최수현)" xfId="818"/>
    <cellStyle name="원_0302표준문서-쌍용정보통신(신)" xfId="819"/>
    <cellStyle name="원_0304소프트파워-정부표준전자문서시스템" xfId="820"/>
    <cellStyle name="원_0304소프트파워-정부표준전자문서시스템(完)" xfId="821"/>
    <cellStyle name="원_0304철도청-주변환장치-1" xfId="822"/>
    <cellStyle name="원_0305금감원-금융통계정보시스템구축(完)" xfId="823"/>
    <cellStyle name="원_0305제낭조합-면범포지" xfId="824"/>
    <cellStyle name="원_0306제낭공업협동조합-면범포지원단(경비까지)" xfId="825"/>
    <cellStyle name="원_0307경찰청-무인교통단속표준SW개발용역(完)" xfId="826"/>
    <cellStyle name="원_0308조달청-#8대북지원사업정산" xfId="827"/>
    <cellStyle name="원_0309두합크린텍-설치원가" xfId="828"/>
    <cellStyle name="원_0309조달청-#9대북지원사업정산" xfId="829"/>
    <cellStyle name="원_0310여주상수도-탈수기(유천ENG)" xfId="830"/>
    <cellStyle name="원_0311대기해양작업시간" xfId="831"/>
    <cellStyle name="원_0311대기해양중형등명기" xfId="832"/>
    <cellStyle name="원_0312국민체육진흥공단-전기부문" xfId="833"/>
    <cellStyle name="원_0312대기해양-중형등명기제작설치" xfId="834"/>
    <cellStyle name="원_0312라이준-칼라아스콘4규격" xfId="835"/>
    <cellStyle name="원_0401집진기프로그램SW개발비산정" xfId="836"/>
    <cellStyle name="원_1)농경문화관 전시" xfId="5731"/>
    <cellStyle name="원_1. 경북염색조합" xfId="5732"/>
    <cellStyle name="원_1. 경북염색조합123" xfId="5733"/>
    <cellStyle name="원_1. 노면결빙감지설비(화흥-매립식-A-최종)" xfId="5734"/>
    <cellStyle name="원_1. 전시물" xfId="5735"/>
    <cellStyle name="원_10-1. 의장(영상관)" xfId="5736"/>
    <cellStyle name="원_10월현대적산산출근거-수정본" xfId="5737"/>
    <cellStyle name="원_13. 관리동" xfId="837"/>
    <cellStyle name="원_2001-06조달청신성-한냉지형" xfId="838"/>
    <cellStyle name="원_2002-03경찰대학-졸업식" xfId="839"/>
    <cellStyle name="원_2002-03경찰청-경찰표지장" xfId="840"/>
    <cellStyle name="원_2002-03반디-가로등(열주형)" xfId="841"/>
    <cellStyle name="원_2002-03신화전자-감지기" xfId="842"/>
    <cellStyle name="원_2002-04강원랜드-슬러트머신" xfId="843"/>
    <cellStyle name="원_2002-04메가컴-외주무대" xfId="844"/>
    <cellStyle name="원_2002-04엘지애드-무대" xfId="845"/>
    <cellStyle name="원_2002-05강원랜드-슬러트머신(넥스터)" xfId="846"/>
    <cellStyle name="원_2002-05경기경찰청-냉온수기공사" xfId="847"/>
    <cellStyle name="원_2002-05대통령비서실-카페트" xfId="848"/>
    <cellStyle name="원_2002결과표" xfId="849"/>
    <cellStyle name="원_2002결과표_1)농경문화관 전시" xfId="5738"/>
    <cellStyle name="원_2002결과표_1. 경북염색조합" xfId="5739"/>
    <cellStyle name="원_2002결과표_1. 경북염색조합123" xfId="5740"/>
    <cellStyle name="원_2002결과표_1. 노면결빙감지설비(화흥-매립식-A-최종)" xfId="5741"/>
    <cellStyle name="원_2002결과표_1. 전시물" xfId="5742"/>
    <cellStyle name="원_2002결과표_10-1. 의장(영상관)" xfId="5743"/>
    <cellStyle name="원_2002결과표_D.보라산업" xfId="5748"/>
    <cellStyle name="원_2002결과표_강원지역본부(2006년_060109)" xfId="850"/>
    <cellStyle name="원_2002결과표_경남지역본부-" xfId="851"/>
    <cellStyle name="원_2002결과표_경북지역본부-" xfId="852"/>
    <cellStyle name="원_2002결과표_수입원가계산서(앤화)" xfId="5744"/>
    <cellStyle name="원_2002결과표_신·재생에너지홍보관 전시물제작(전시조합)" xfId="5745"/>
    <cellStyle name="원_2002결과표_신한은행" xfId="5746"/>
    <cellStyle name="원_2002결과표_중부지역본부-" xfId="853"/>
    <cellStyle name="원_2002결과표_축중기제조" xfId="5747"/>
    <cellStyle name="원_2002결과표_충청지역본부-" xfId="854"/>
    <cellStyle name="원_2002결과표_통행료면탈방지시스템(최종)" xfId="855"/>
    <cellStyle name="원_2002결과표_호남지역본부-" xfId="856"/>
    <cellStyle name="원_2002결과표1" xfId="857"/>
    <cellStyle name="원_2003-01정일사-표창5종" xfId="858"/>
    <cellStyle name="원_2004년완성공사원가경비율(변경최종))" xfId="5749"/>
    <cellStyle name="원_2004년완성공사원가경비율(조달청미적용)1" xfId="5750"/>
    <cellStyle name="원_5월부산마사회발주기제작1" xfId="5751"/>
    <cellStyle name="원_6.2 VMS-C형" xfId="5752"/>
    <cellStyle name="원_D.보라산업" xfId="5831"/>
    <cellStyle name="원_Pilot플랜트-계변경" xfId="937"/>
    <cellStyle name="원_Pilot플랜트이전설치-변경최종" xfId="938"/>
    <cellStyle name="원_SW(케이비)" xfId="939"/>
    <cellStyle name="원_간지,목차,페이지,표지" xfId="859"/>
    <cellStyle name="원_강원지역본부(2006년_060109)" xfId="860"/>
    <cellStyle name="원_경남지역본부-" xfId="861"/>
    <cellStyle name="원_경북지역본부-" xfId="862"/>
    <cellStyle name="원_경찰청-근무,기동복" xfId="863"/>
    <cellStyle name="원_계약내역서0713" xfId="5753"/>
    <cellStyle name="원_공사일반관리비양식" xfId="864"/>
    <cellStyle name="원_관리동sw" xfId="865"/>
    <cellStyle name="원_기초공사" xfId="866"/>
    <cellStyle name="원_네인텍정보기술-회로카드(수현)" xfId="867"/>
    <cellStyle name="원_대기해양노무비" xfId="868"/>
    <cellStyle name="원_대북자재8월분" xfId="869"/>
    <cellStyle name="원_대북자재8월분-1" xfId="870"/>
    <cellStyle name="원_동산용사촌수현(원본)" xfId="871"/>
    <cellStyle name="원_동산용사촌수현(원본)_1)농경문화관 전시" xfId="5754"/>
    <cellStyle name="원_동산용사촌수현(원본)_1. 경북염색조합" xfId="5755"/>
    <cellStyle name="원_동산용사촌수현(원본)_1. 경북염색조합123" xfId="5756"/>
    <cellStyle name="원_동산용사촌수현(원본)_1. 노면결빙감지설비(화흥-매립식-A-최종)" xfId="5757"/>
    <cellStyle name="원_동산용사촌수현(원본)_1. 전시물" xfId="5758"/>
    <cellStyle name="원_동산용사촌수현(원본)_10-1. 의장(영상관)" xfId="5759"/>
    <cellStyle name="원_동산용사촌수현(원본)_D.보라산업" xfId="5764"/>
    <cellStyle name="원_동산용사촌수현(원본)_강원지역본부(2006년_060109)" xfId="872"/>
    <cellStyle name="원_동산용사촌수현(원본)_경남지역본부-" xfId="873"/>
    <cellStyle name="원_동산용사촌수현(원본)_경북지역본부-" xfId="874"/>
    <cellStyle name="원_동산용사촌수현(원본)_수입원가계산서(앤화)" xfId="5760"/>
    <cellStyle name="원_동산용사촌수현(원본)_신·재생에너지홍보관 전시물제작(전시조합)" xfId="5761"/>
    <cellStyle name="원_동산용사촌수현(원본)_신한은행" xfId="5762"/>
    <cellStyle name="원_동산용사촌수현(원본)_중부지역본부-" xfId="875"/>
    <cellStyle name="원_동산용사촌수현(원본)_축중기제조" xfId="5763"/>
    <cellStyle name="원_동산용사촌수현(원본)_충청지역본부-" xfId="876"/>
    <cellStyle name="원_동산용사촌수현(원본)_통행료면탈방지시스템(최종)" xfId="877"/>
    <cellStyle name="원_동산용사촌수현(원본)_호남지역본부-" xfId="878"/>
    <cellStyle name="원_목차" xfId="879"/>
    <cellStyle name="원_백제군사전시1" xfId="880"/>
    <cellStyle name="원_설계변경여건보고_인테리어" xfId="5765"/>
    <cellStyle name="원_설치위치별세부내역(VMS)-0323" xfId="5766"/>
    <cellStyle name="원_설치위치별세부내역_AVI_1(new)" xfId="5767"/>
    <cellStyle name="원_센터 인테리어_여건보고_1015_제출용" xfId="5768"/>
    <cellStyle name="원_센터 인테리어_여건보고_1015_최종" xfId="5769"/>
    <cellStyle name="원_수입원가계산서(앤화)" xfId="5770"/>
    <cellStyle name="원_수초제거기(대양기계)" xfId="881"/>
    <cellStyle name="원_수초제거기(대양기계)_1)농경문화관 전시" xfId="5771"/>
    <cellStyle name="원_수초제거기(대양기계)_1. 경북염색조합" xfId="5772"/>
    <cellStyle name="원_수초제거기(대양기계)_1. 경북염색조합123" xfId="5773"/>
    <cellStyle name="원_수초제거기(대양기계)_1. 노면결빙감지설비(화흥-매립식-A-최종)" xfId="5774"/>
    <cellStyle name="원_수초제거기(대양기계)_1. 전시물" xfId="5775"/>
    <cellStyle name="원_수초제거기(대양기계)_10-1. 의장(영상관)" xfId="5776"/>
    <cellStyle name="원_수초제거기(대양기계)_D.보라산업" xfId="5781"/>
    <cellStyle name="원_수초제거기(대양기계)_강원지역본부(2006년_060109)" xfId="882"/>
    <cellStyle name="원_수초제거기(대양기계)_경남지역본부-" xfId="883"/>
    <cellStyle name="원_수초제거기(대양기계)_경북지역본부-" xfId="884"/>
    <cellStyle name="원_수초제거기(대양기계)_수입원가계산서(앤화)" xfId="5777"/>
    <cellStyle name="원_수초제거기(대양기계)_신·재생에너지홍보관 전시물제작(전시조합)" xfId="5778"/>
    <cellStyle name="원_수초제거기(대양기계)_신한은행" xfId="5779"/>
    <cellStyle name="원_수초제거기(대양기계)_중부지역본부-" xfId="885"/>
    <cellStyle name="원_수초제거기(대양기계)_축중기제조" xfId="5780"/>
    <cellStyle name="원_수초제거기(대양기계)_충청지역본부-" xfId="886"/>
    <cellStyle name="원_수초제거기(대양기계)_통행료면탈방지시스템(최종)" xfId="887"/>
    <cellStyle name="원_수초제거기(대양기계)_호남지역본부-" xfId="888"/>
    <cellStyle name="원_시설용역" xfId="889"/>
    <cellStyle name="원_신·재생에너지홍보관 전시물제작(전시조합)" xfId="5782"/>
    <cellStyle name="원_신한은행" xfId="5783"/>
    <cellStyle name="원_암전정밀실체현미경(수현)" xfId="890"/>
    <cellStyle name="원_여건보고" xfId="5784"/>
    <cellStyle name="원_오리엔탈" xfId="891"/>
    <cellStyle name="원_원본 - 한국전기교통-개선형신호등 4종" xfId="892"/>
    <cellStyle name="원_원본 - 한국전기교통-개선형신호등 4종_1)농경문화관 전시" xfId="5785"/>
    <cellStyle name="원_원본 - 한국전기교통-개선형신호등 4종_1. 경북염색조합" xfId="5786"/>
    <cellStyle name="원_원본 - 한국전기교통-개선형신호등 4종_1. 경북염색조합123" xfId="5787"/>
    <cellStyle name="원_원본 - 한국전기교통-개선형신호등 4종_1. 노면결빙감지설비(화흥-매립식-A-최종)" xfId="5788"/>
    <cellStyle name="원_원본 - 한국전기교통-개선형신호등 4종_1. 전시물" xfId="5789"/>
    <cellStyle name="원_원본 - 한국전기교통-개선형신호등 4종_10-1. 의장(영상관)" xfId="5790"/>
    <cellStyle name="원_원본 - 한국전기교통-개선형신호등 4종_D.보라산업" xfId="5795"/>
    <cellStyle name="원_원본 - 한국전기교통-개선형신호등 4종_강원지역본부(2006년_060109)" xfId="893"/>
    <cellStyle name="원_원본 - 한국전기교통-개선형신호등 4종_경남지역본부-" xfId="894"/>
    <cellStyle name="원_원본 - 한국전기교통-개선형신호등 4종_경북지역본부-" xfId="895"/>
    <cellStyle name="원_원본 - 한국전기교통-개선형신호등 4종_수입원가계산서(앤화)" xfId="5791"/>
    <cellStyle name="원_원본 - 한국전기교통-개선형신호등 4종_신·재생에너지홍보관 전시물제작(전시조합)" xfId="5792"/>
    <cellStyle name="원_원본 - 한국전기교통-개선형신호등 4종_신한은행" xfId="5793"/>
    <cellStyle name="원_원본 - 한국전기교통-개선형신호등 4종_중부지역본부-" xfId="896"/>
    <cellStyle name="원_원본 - 한국전기교통-개선형신호등 4종_축중기제조" xfId="5794"/>
    <cellStyle name="원_원본 - 한국전기교통-개선형신호등 4종_충청지역본부-" xfId="897"/>
    <cellStyle name="원_원본 - 한국전기교통-개선형신호등 4종_통행료면탈방지시스템(최종)" xfId="898"/>
    <cellStyle name="원_원본 - 한국전기교통-개선형신호등 4종_호남지역본부-" xfId="899"/>
    <cellStyle name="원_인흥공사비(수지예산서)" xfId="5796"/>
    <cellStyle name="원_재난도로관리종합상황실" xfId="5797"/>
    <cellStyle name="원_재료비" xfId="5798"/>
    <cellStyle name="원_전기 오창_진천수량산출서" xfId="5799"/>
    <cellStyle name="원_전기(고강도접지판)_여건보고1015_제출용" xfId="5800"/>
    <cellStyle name="원_전기공사 전체-구부장" xfId="5801"/>
    <cellStyle name="원_점리내역" xfId="5802"/>
    <cellStyle name="원_제경비율모음" xfId="900"/>
    <cellStyle name="원_제조원가" xfId="901"/>
    <cellStyle name="원_조달청-B판사천강교제작(최종본)" xfId="910"/>
    <cellStyle name="원_조달청-대북지원3차(최수현)" xfId="902"/>
    <cellStyle name="원_조달청-대북지원4차(최수현)" xfId="903"/>
    <cellStyle name="원_조달청-대북지원5차(최수현)" xfId="904"/>
    <cellStyle name="원_조달청-대북지원6차(번호)" xfId="905"/>
    <cellStyle name="원_조달청-대북지원6차(최수현)" xfId="906"/>
    <cellStyle name="원_조달청-대북지원7차(최수현)" xfId="907"/>
    <cellStyle name="원_조달청-대북지원8차(최수현)" xfId="908"/>
    <cellStyle name="원_조달청-대북지원9차(최수현)" xfId="909"/>
    <cellStyle name="원_중부지역본부-" xfId="911"/>
    <cellStyle name="원_중앙선관위(투표,개표)" xfId="912"/>
    <cellStyle name="원_중앙선관위(투표,개표)_1)농경문화관 전시" xfId="5803"/>
    <cellStyle name="원_중앙선관위(투표,개표)_1. 경북염색조합" xfId="5804"/>
    <cellStyle name="원_중앙선관위(투표,개표)_1. 경북염색조합123" xfId="5805"/>
    <cellStyle name="원_중앙선관위(투표,개표)_1. 노면결빙감지설비(화흥-매립식-A-최종)" xfId="5806"/>
    <cellStyle name="원_중앙선관위(투표,개표)_1. 전시물" xfId="5807"/>
    <cellStyle name="원_중앙선관위(투표,개표)_10-1. 의장(영상관)" xfId="5808"/>
    <cellStyle name="원_중앙선관위(투표,개표)_D.보라산업" xfId="5813"/>
    <cellStyle name="원_중앙선관위(투표,개표)_강원지역본부(2006년_060109)" xfId="913"/>
    <cellStyle name="원_중앙선관위(투표,개표)_경남지역본부-" xfId="914"/>
    <cellStyle name="원_중앙선관위(투표,개표)_경북지역본부-" xfId="915"/>
    <cellStyle name="원_중앙선관위(투표,개표)_수입원가계산서(앤화)" xfId="5809"/>
    <cellStyle name="원_중앙선관위(투표,개표)_신·재생에너지홍보관 전시물제작(전시조합)" xfId="5810"/>
    <cellStyle name="원_중앙선관위(투표,개표)_신한은행" xfId="5811"/>
    <cellStyle name="원_중앙선관위(투표,개표)_중부지역본부-" xfId="916"/>
    <cellStyle name="원_중앙선관위(투표,개표)_축중기제조" xfId="5812"/>
    <cellStyle name="원_중앙선관위(투표,개표)_충청지역본부-" xfId="917"/>
    <cellStyle name="원_중앙선관위(투표,개표)_통행료면탈방지시스템(최종)" xfId="918"/>
    <cellStyle name="원_중앙선관위(투표,개표)_호남지역본부-" xfId="919"/>
    <cellStyle name="원_중앙선관위(투표,개표)-사본" xfId="920"/>
    <cellStyle name="원_창봉지급자재단가" xfId="5814"/>
    <cellStyle name="원_철공가공조립" xfId="921"/>
    <cellStyle name="원_최종-한국전기교통-개선형신호등 4종(공수조정)" xfId="922"/>
    <cellStyle name="원_최종-한국전기교통-개선형신호등 4종(공수조정)_1)농경문화관 전시" xfId="5815"/>
    <cellStyle name="원_최종-한국전기교통-개선형신호등 4종(공수조정)_1. 경북염색조합" xfId="5816"/>
    <cellStyle name="원_최종-한국전기교통-개선형신호등 4종(공수조정)_1. 경북염색조합123" xfId="5817"/>
    <cellStyle name="원_최종-한국전기교통-개선형신호등 4종(공수조정)_1. 노면결빙감지설비(화흥-매립식-A-최종)" xfId="5818"/>
    <cellStyle name="원_최종-한국전기교통-개선형신호등 4종(공수조정)_1. 전시물" xfId="5819"/>
    <cellStyle name="원_최종-한국전기교통-개선형신호등 4종(공수조정)_10-1. 의장(영상관)" xfId="5820"/>
    <cellStyle name="원_최종-한국전기교통-개선형신호등 4종(공수조정)_D.보라산업" xfId="5825"/>
    <cellStyle name="원_최종-한국전기교통-개선형신호등 4종(공수조정)_강원지역본부(2006년_060109)" xfId="923"/>
    <cellStyle name="원_최종-한국전기교통-개선형신호등 4종(공수조정)_경남지역본부-" xfId="924"/>
    <cellStyle name="원_최종-한국전기교통-개선형신호등 4종(공수조정)_경북지역본부-" xfId="925"/>
    <cellStyle name="원_최종-한국전기교통-개선형신호등 4종(공수조정)_수입원가계산서(앤화)" xfId="5821"/>
    <cellStyle name="원_최종-한국전기교통-개선형신호등 4종(공수조정)_신·재생에너지홍보관 전시물제작(전시조합)" xfId="5822"/>
    <cellStyle name="원_최종-한국전기교통-개선형신호등 4종(공수조정)_신한은행" xfId="5823"/>
    <cellStyle name="원_최종-한국전기교통-개선형신호등 4종(공수조정)_중부지역본부-" xfId="926"/>
    <cellStyle name="원_최종-한국전기교통-개선형신호등 4종(공수조정)_축중기제조" xfId="5824"/>
    <cellStyle name="원_최종-한국전기교통-개선형신호등 4종(공수조정)_충청지역본부-" xfId="927"/>
    <cellStyle name="원_최종-한국전기교통-개선형신호등 4종(공수조정)_통행료면탈방지시스템(최종)" xfId="928"/>
    <cellStyle name="원_최종-한국전기교통-개선형신호등 4종(공수조정)_호남지역본부-" xfId="929"/>
    <cellStyle name="원_축중기제조" xfId="5826"/>
    <cellStyle name="원_충청지역본부-" xfId="930"/>
    <cellStyle name="원_코솔라-제조원가" xfId="931"/>
    <cellStyle name="원_테마공사새로03" xfId="5827"/>
    <cellStyle name="원_토지공사-간접비" xfId="932"/>
    <cellStyle name="원_통행료면탈방지시스템(최종)" xfId="933"/>
    <cellStyle name="원_평창증설매립장-설치" xfId="5828"/>
    <cellStyle name="원_한국가스공사필터제조부문" xfId="5829"/>
    <cellStyle name="원_한국도로공사" xfId="934"/>
    <cellStyle name="원_한전내역서-최종" xfId="935"/>
    <cellStyle name="원_현장설비(1.VDS)-0411" xfId="5830"/>
    <cellStyle name="원_호남지역본부-" xfId="936"/>
    <cellStyle name="유1" xfId="5832"/>
    <cellStyle name="유영" xfId="940"/>
    <cellStyle name="음수서식" xfId="5833"/>
    <cellStyle name="一般_Book1" xfId="5834"/>
    <cellStyle name="일위대가" xfId="941"/>
    <cellStyle name="입력" xfId="942" builtinId="20" customBuiltin="1"/>
    <cellStyle name="입력 2" xfId="5835"/>
    <cellStyle name="자리수" xfId="943"/>
    <cellStyle name="자리수 - 유형1" xfId="5836"/>
    <cellStyle name="자리수 2" xfId="5837"/>
    <cellStyle name="자리수_빕스 대구동성로점 전기공사(조윤컨스)" xfId="5838"/>
    <cellStyle name="자리수0" xfId="944"/>
    <cellStyle name="자리수0 2" xfId="5839"/>
    <cellStyle name="자리수0 3" xfId="5840"/>
    <cellStyle name="자리수0_빕스 대구동성로점 전기공사(조윤컨스)" xfId="5841"/>
    <cellStyle name="점선" xfId="945"/>
    <cellStyle name="정렬" xfId="5842"/>
    <cellStyle name="정렬범위" xfId="5843"/>
    <cellStyle name="제목" xfId="946" builtinId="15" customBuiltin="1"/>
    <cellStyle name="제목 1" xfId="947" builtinId="16" customBuiltin="1"/>
    <cellStyle name="제목 1 2" xfId="5844"/>
    <cellStyle name="제목 2" xfId="948" builtinId="17" customBuiltin="1"/>
    <cellStyle name="제목 2 2" xfId="5845"/>
    <cellStyle name="제목 3" xfId="949" builtinId="18" customBuiltin="1"/>
    <cellStyle name="제목 3 2" xfId="5846"/>
    <cellStyle name="제목 4" xfId="950" builtinId="19" customBuiltin="1"/>
    <cellStyle name="제목 4 2" xfId="5847"/>
    <cellStyle name="제목 5" xfId="5848"/>
    <cellStyle name="제목[1 줄]" xfId="951"/>
    <cellStyle name="제목[2줄 아래]" xfId="952"/>
    <cellStyle name="제목[2줄 위]" xfId="953"/>
    <cellStyle name="제목1" xfId="954"/>
    <cellStyle name="제목1 2" xfId="5849"/>
    <cellStyle name="제목2" xfId="5850"/>
    <cellStyle name="좋음" xfId="955" builtinId="26" customBuiltin="1"/>
    <cellStyle name="좋음 2" xfId="5851"/>
    <cellStyle name="지정되지 않음" xfId="956"/>
    <cellStyle name="지정되지 않음 2" xfId="5852"/>
    <cellStyle name="지정되지 않음 3" xfId="5853"/>
    <cellStyle name="지하철정렬" xfId="5854"/>
    <cellStyle name="千分位[0]_Book1" xfId="5855"/>
    <cellStyle name="千分位_Book1" xfId="5856"/>
    <cellStyle name="출력" xfId="957" builtinId="21" customBuiltin="1"/>
    <cellStyle name="출력 2" xfId="5857"/>
    <cellStyle name="측점" xfId="5858"/>
    <cellStyle name="코드" xfId="5859"/>
    <cellStyle name="콤" xfId="5860"/>
    <cellStyle name="콤_견적서양식1" xfId="5861"/>
    <cellStyle name="콤_견적서양식1_김천농업기술센터-이정준0420" xfId="5862"/>
    <cellStyle name="콤_견적서양식1_김천전망대조명공사0323" xfId="5863"/>
    <cellStyle name="콤_견적서양식1_김천전망대조명공사0323_김천농업기술센터-이정준0420" xfId="5864"/>
    <cellStyle name="콤_견적서양식1_전체2회 설계변경 내역서 1공구" xfId="5865"/>
    <cellStyle name="콤_견적서양식1_전체2회 설계변경 내역서 1공구_1공구" xfId="5866"/>
    <cellStyle name="콤_견적서양식1_전체2회 설계변경 내역서 1공구_1공구_김천농업기술센터-이정준0420" xfId="5867"/>
    <cellStyle name="콤_견적서양식1_전체2회 설계변경 내역서 1공구_1공구_김천전망대조명공사0323" xfId="5868"/>
    <cellStyle name="콤_견적서양식1_전체2회 설계변경 내역서 1공구_1공구_김천전망대조명공사0323_김천농업기술센터-이정준0420" xfId="5869"/>
    <cellStyle name="콤_견적서양식1_전체2회 설계변경 내역서 1공구_1공구작업" xfId="5870"/>
    <cellStyle name="콤_견적서양식1_전체2회 설계변경 내역서 1공구_1공구작업_김천농업기술센터-이정준0420" xfId="5871"/>
    <cellStyle name="콤_견적서양식1_전체2회 설계변경 내역서 1공구_1공구작업_김천전망대조명공사0323" xfId="5872"/>
    <cellStyle name="콤_견적서양식1_전체2회 설계변경 내역서 1공구_1공구작업_김천전망대조명공사0323_김천농업기술센터-이정준0420" xfId="5873"/>
    <cellStyle name="콤_견적서양식1_전체2회 설계변경 내역서 1공구_1공구하도급작업파일(0507)" xfId="5874"/>
    <cellStyle name="콤_견적서양식1_전체2회 설계변경 내역서 1공구_1공구하도급작업파일(0507)_김천농업기술센터-이정준0420" xfId="5875"/>
    <cellStyle name="콤_견적서양식1_전체2회 설계변경 내역서 1공구_1공구하도급작업파일(0507)_김천전망대조명공사0323" xfId="5876"/>
    <cellStyle name="콤_견적서양식1_전체2회 설계변경 내역서 1공구_1공구하도급작업파일(0507)_김천전망대조명공사0323_김천농업기술센터-이정준0420" xfId="5877"/>
    <cellStyle name="콤_견적서양식1_전체2회 설계변경 내역서 1공구_1공구하도급작업파일건정토건협상중" xfId="5878"/>
    <cellStyle name="콤_견적서양식1_전체2회 설계변경 내역서 1공구_1공구하도급작업파일건정토건협상중_김천농업기술센터-이정준0420" xfId="5879"/>
    <cellStyle name="콤_견적서양식1_전체2회 설계변경 내역서 1공구_1공구하도급작업파일건정토건협상중_김천전망대조명공사0323" xfId="5880"/>
    <cellStyle name="콤_견적서양식1_전체2회 설계변경 내역서 1공구_1공구하도급작업파일건정토건협상중_김천전망대조명공사0323_김천농업기술센터-이정준0420" xfId="5881"/>
    <cellStyle name="콤_견적서양식1_전체2회 설계변경 내역서 1공구_김천농업기술센터-이정준0420" xfId="5882"/>
    <cellStyle name="콤_견적서양식1_전체2회 설계변경 내역서 1공구_김천전망대조명공사0323" xfId="5883"/>
    <cellStyle name="콤_견적서양식1_전체2회 설계변경 내역서 1공구_김천전망대조명공사0323_김천농업기술센터-이정준0420" xfId="5884"/>
    <cellStyle name="콤_계약내역서0713" xfId="5885"/>
    <cellStyle name="콤_광주유아전시물09-12" xfId="5886"/>
    <cellStyle name="콤_국립박물관 수목목재사인07-07" xfId="5887"/>
    <cellStyle name="콤_김천농업기술센터-이정준0420" xfId="5888"/>
    <cellStyle name="콤_김천전망대조명공사0323" xfId="5889"/>
    <cellStyle name="콤_김천전망대조명공사0323_김천농업기술센터-이정준0420" xfId="5890"/>
    <cellStyle name="콤_여수시범거리간판07-03" xfId="5891"/>
    <cellStyle name="콤_여수시범거리간판07-03_광주유아전시물09-12" xfId="5892"/>
    <cellStyle name="콤_여수시범거리간판07-03_시흥청소년수련관_오억오천(07(1).03.13)" xfId="5893"/>
    <cellStyle name="콤_여수시범거리간판07-03_시흥청소년수련관_오억오천(07(1).03.13)_광주유아전시물09-12" xfId="5894"/>
    <cellStyle name="콤_여수시범거리간판07-03_시흥청소년수련관_오억오천(07(1).03.13)_화성시꽃전시장10-03" xfId="5895"/>
    <cellStyle name="콤_여수시범거리간판07-03_화성시꽃전시장10-03" xfId="5896"/>
    <cellStyle name="콤_전체2회 설계변경 내역서 1공구" xfId="5897"/>
    <cellStyle name="콤_전체2회 설계변경 내역서 1공구_1공구" xfId="5898"/>
    <cellStyle name="콤_전체2회 설계변경 내역서 1공구_1공구_김천농업기술센터-이정준0420" xfId="5899"/>
    <cellStyle name="콤_전체2회 설계변경 내역서 1공구_1공구_김천전망대조명공사0323" xfId="5900"/>
    <cellStyle name="콤_전체2회 설계변경 내역서 1공구_1공구_김천전망대조명공사0323_김천농업기술센터-이정준0420" xfId="5901"/>
    <cellStyle name="콤_전체2회 설계변경 내역서 1공구_1공구작업" xfId="5902"/>
    <cellStyle name="콤_전체2회 설계변경 내역서 1공구_1공구작업_김천농업기술센터-이정준0420" xfId="5903"/>
    <cellStyle name="콤_전체2회 설계변경 내역서 1공구_1공구작업_김천전망대조명공사0323" xfId="5904"/>
    <cellStyle name="콤_전체2회 설계변경 내역서 1공구_1공구작업_김천전망대조명공사0323_김천농업기술센터-이정준0420" xfId="5905"/>
    <cellStyle name="콤_전체2회 설계변경 내역서 1공구_1공구하도급작업파일(0507)" xfId="5906"/>
    <cellStyle name="콤_전체2회 설계변경 내역서 1공구_1공구하도급작업파일(0507)_김천농업기술센터-이정준0420" xfId="5907"/>
    <cellStyle name="콤_전체2회 설계변경 내역서 1공구_1공구하도급작업파일(0507)_김천전망대조명공사0323" xfId="5908"/>
    <cellStyle name="콤_전체2회 설계변경 내역서 1공구_1공구하도급작업파일(0507)_김천전망대조명공사0323_김천농업기술센터-이정준0420" xfId="5909"/>
    <cellStyle name="콤_전체2회 설계변경 내역서 1공구_1공구하도급작업파일건정토건협상중" xfId="5910"/>
    <cellStyle name="콤_전체2회 설계변경 내역서 1공구_1공구하도급작업파일건정토건협상중_김천농업기술센터-이정준0420" xfId="5911"/>
    <cellStyle name="콤_전체2회 설계변경 내역서 1공구_1공구하도급작업파일건정토건협상중_김천전망대조명공사0323" xfId="5912"/>
    <cellStyle name="콤_전체2회 설계변경 내역서 1공구_1공구하도급작업파일건정토건협상중_김천전망대조명공사0323_김천농업기술센터-이정준0420" xfId="5913"/>
    <cellStyle name="콤_전체2회 설계변경 내역서 1공구_김천농업기술센터-이정준0420" xfId="5914"/>
    <cellStyle name="콤_전체2회 설계변경 내역서 1공구_김천전망대조명공사0323" xfId="5915"/>
    <cellStyle name="콤_전체2회 설계변경 내역서 1공구_김천전망대조명공사0323_김천농업기술센터-이정준0420" xfId="5916"/>
    <cellStyle name="콤_토목내역서" xfId="5917"/>
    <cellStyle name="콤_토목내역서_견적서양식1" xfId="5918"/>
    <cellStyle name="콤_토목내역서_견적서양식1_김천농업기술센터-이정준0420" xfId="5919"/>
    <cellStyle name="콤_토목내역서_견적서양식1_김천전망대조명공사0323" xfId="5920"/>
    <cellStyle name="콤_토목내역서_견적서양식1_김천전망대조명공사0323_김천농업기술센터-이정준0420" xfId="5921"/>
    <cellStyle name="콤_토목내역서_견적서양식1_전체2회 설계변경 내역서 1공구" xfId="5922"/>
    <cellStyle name="콤_토목내역서_견적서양식1_전체2회 설계변경 내역서 1공구_1공구" xfId="5923"/>
    <cellStyle name="콤_토목내역서_견적서양식1_전체2회 설계변경 내역서 1공구_1공구_김천농업기술센터-이정준0420" xfId="5924"/>
    <cellStyle name="콤_토목내역서_견적서양식1_전체2회 설계변경 내역서 1공구_1공구_김천전망대조명공사0323" xfId="5925"/>
    <cellStyle name="콤_토목내역서_견적서양식1_전체2회 설계변경 내역서 1공구_1공구_김천전망대조명공사0323_김천농업기술센터-이정준0420" xfId="5926"/>
    <cellStyle name="콤_토목내역서_견적서양식1_전체2회 설계변경 내역서 1공구_1공구작업" xfId="5927"/>
    <cellStyle name="콤_토목내역서_견적서양식1_전체2회 설계변경 내역서 1공구_1공구작업_김천농업기술센터-이정준0420" xfId="5928"/>
    <cellStyle name="콤_토목내역서_견적서양식1_전체2회 설계변경 내역서 1공구_1공구작업_김천전망대조명공사0323" xfId="5929"/>
    <cellStyle name="콤_토목내역서_견적서양식1_전체2회 설계변경 내역서 1공구_1공구작업_김천전망대조명공사0323_김천농업기술센터-이정준0420" xfId="5930"/>
    <cellStyle name="콤_토목내역서_견적서양식1_전체2회 설계변경 내역서 1공구_1공구하도급작업파일(0507)" xfId="5931"/>
    <cellStyle name="콤_토목내역서_견적서양식1_전체2회 설계변경 내역서 1공구_1공구하도급작업파일(0507)_김천농업기술센터-이정준0420" xfId="5932"/>
    <cellStyle name="콤_토목내역서_견적서양식1_전체2회 설계변경 내역서 1공구_1공구하도급작업파일(0507)_김천전망대조명공사0323" xfId="5933"/>
    <cellStyle name="콤_토목내역서_견적서양식1_전체2회 설계변경 내역서 1공구_1공구하도급작업파일(0507)_김천전망대조명공사0323_김천농업기술센터-이정준0420" xfId="5934"/>
    <cellStyle name="콤_토목내역서_견적서양식1_전체2회 설계변경 내역서 1공구_1공구하도급작업파일건정토건협상중" xfId="5935"/>
    <cellStyle name="콤_토목내역서_견적서양식1_전체2회 설계변경 내역서 1공구_1공구하도급작업파일건정토건협상중_김천농업기술센터-이정준0420" xfId="5936"/>
    <cellStyle name="콤_토목내역서_견적서양식1_전체2회 설계변경 내역서 1공구_1공구하도급작업파일건정토건협상중_김천전망대조명공사0323" xfId="5937"/>
    <cellStyle name="콤_토목내역서_견적서양식1_전체2회 설계변경 내역서 1공구_1공구하도급작업파일건정토건협상중_김천전망대조명공사0323_김천농업기술센터-이정준0420" xfId="5938"/>
    <cellStyle name="콤_토목내역서_견적서양식1_전체2회 설계변경 내역서 1공구_김천농업기술센터-이정준0420" xfId="5939"/>
    <cellStyle name="콤_토목내역서_견적서양식1_전체2회 설계변경 내역서 1공구_김천전망대조명공사0323" xfId="5940"/>
    <cellStyle name="콤_토목내역서_견적서양식1_전체2회 설계변경 내역서 1공구_김천전망대조명공사0323_김천농업기술센터-이정준0420" xfId="5941"/>
    <cellStyle name="콤_토목내역서_김천농업기술센터-이정준0420" xfId="5942"/>
    <cellStyle name="콤_토목내역서_김천전망대조명공사0323" xfId="5943"/>
    <cellStyle name="콤_토목내역서_김천전망대조명공사0323_김천농업기술센터-이정준0420" xfId="5944"/>
    <cellStyle name="콤_토목내역서_전체2회 설계변경 내역서 1공구" xfId="5945"/>
    <cellStyle name="콤_토목내역서_전체2회 설계변경 내역서 1공구_1공구" xfId="5946"/>
    <cellStyle name="콤_토목내역서_전체2회 설계변경 내역서 1공구_1공구_김천농업기술센터-이정준0420" xfId="5947"/>
    <cellStyle name="콤_토목내역서_전체2회 설계변경 내역서 1공구_1공구_김천전망대조명공사0323" xfId="5948"/>
    <cellStyle name="콤_토목내역서_전체2회 설계변경 내역서 1공구_1공구_김천전망대조명공사0323_김천농업기술센터-이정준0420" xfId="5949"/>
    <cellStyle name="콤_토목내역서_전체2회 설계변경 내역서 1공구_1공구작업" xfId="5950"/>
    <cellStyle name="콤_토목내역서_전체2회 설계변경 내역서 1공구_1공구작업_김천농업기술센터-이정준0420" xfId="5951"/>
    <cellStyle name="콤_토목내역서_전체2회 설계변경 내역서 1공구_1공구작업_김천전망대조명공사0323" xfId="5952"/>
    <cellStyle name="콤_토목내역서_전체2회 설계변경 내역서 1공구_1공구작업_김천전망대조명공사0323_김천농업기술센터-이정준0420" xfId="5953"/>
    <cellStyle name="콤_토목내역서_전체2회 설계변경 내역서 1공구_1공구하도급작업파일(0507)" xfId="5954"/>
    <cellStyle name="콤_토목내역서_전체2회 설계변경 내역서 1공구_1공구하도급작업파일(0507)_김천농업기술센터-이정준0420" xfId="5955"/>
    <cellStyle name="콤_토목내역서_전체2회 설계변경 내역서 1공구_1공구하도급작업파일(0507)_김천전망대조명공사0323" xfId="5956"/>
    <cellStyle name="콤_토목내역서_전체2회 설계변경 내역서 1공구_1공구하도급작업파일(0507)_김천전망대조명공사0323_김천농업기술센터-이정준0420" xfId="5957"/>
    <cellStyle name="콤_토목내역서_전체2회 설계변경 내역서 1공구_1공구하도급작업파일건정토건협상중" xfId="5958"/>
    <cellStyle name="콤_토목내역서_전체2회 설계변경 내역서 1공구_1공구하도급작업파일건정토건협상중_김천농업기술센터-이정준0420" xfId="5959"/>
    <cellStyle name="콤_토목내역서_전체2회 설계변경 내역서 1공구_1공구하도급작업파일건정토건협상중_김천전망대조명공사0323" xfId="5960"/>
    <cellStyle name="콤_토목내역서_전체2회 설계변경 내역서 1공구_1공구하도급작업파일건정토건협상중_김천전망대조명공사0323_김천농업기술센터-이정준0420" xfId="5961"/>
    <cellStyle name="콤_토목내역서_전체2회 설계변경 내역서 1공구_김천농업기술센터-이정준0420" xfId="5962"/>
    <cellStyle name="콤_토목내역서_전체2회 설계변경 내역서 1공구_김천전망대조명공사0323" xfId="5963"/>
    <cellStyle name="콤_토목내역서_전체2회 설계변경 내역서 1공구_김천전망대조명공사0323_김천농업기술센터-이정준0420" xfId="5964"/>
    <cellStyle name="콤_화성시꽃전시장10-03" xfId="5965"/>
    <cellStyle name="콤냡?&lt;_x000f_$??: `1_1 " xfId="958"/>
    <cellStyle name="콤마 [" xfId="5966"/>
    <cellStyle name="콤마 [#]" xfId="959"/>
    <cellStyle name="콤마 [#] 2" xfId="5967"/>
    <cellStyle name="콤마 []" xfId="960"/>
    <cellStyle name="콤마 [_계약내역서0713" xfId="5968"/>
    <cellStyle name="콤마 [0]" xfId="961"/>
    <cellStyle name="콤마 [0] 2" xfId="5969"/>
    <cellStyle name="콤마 [0]_  종  합  " xfId="5970"/>
    <cellStyle name="콤마 [0]기기자재비" xfId="962"/>
    <cellStyle name="콤마 [2]" xfId="963"/>
    <cellStyle name="콤마 [2] 2" xfId="5971"/>
    <cellStyle name="콤마 [2] 3" xfId="5972"/>
    <cellStyle name="콤마 [금액]" xfId="964"/>
    <cellStyle name="콤마 [소수]" xfId="965"/>
    <cellStyle name="콤마 [소수] 2" xfId="5973"/>
    <cellStyle name="콤마 [수량]" xfId="966"/>
    <cellStyle name="콤마 [수량] 2" xfId="5974"/>
    <cellStyle name="콤마 1" xfId="5975"/>
    <cellStyle name="콤마(0)" xfId="5976"/>
    <cellStyle name="콤마(0)적" xfId="5977"/>
    <cellStyle name="콤마(0)적N" xfId="5978"/>
    <cellStyle name="콤마(1)" xfId="5979"/>
    <cellStyle name="콤마(1)적" xfId="5980"/>
    <cellStyle name="콤마(2)" xfId="5981"/>
    <cellStyle name="콤마(2)적" xfId="5982"/>
    <cellStyle name="콤마(3)" xfId="5983"/>
    <cellStyle name="콤마(3)적" xfId="5984"/>
    <cellStyle name="콤마(3)적N" xfId="5985"/>
    <cellStyle name="콤마[ ]" xfId="967"/>
    <cellStyle name="콤마[ ] 2" xfId="5986"/>
    <cellStyle name="콤마[*]" xfId="968"/>
    <cellStyle name="콤마[*] 2" xfId="5987"/>
    <cellStyle name="콤마[.]" xfId="969"/>
    <cellStyle name="콤마[.] 2" xfId="5988"/>
    <cellStyle name="콤마[0]" xfId="970"/>
    <cellStyle name="콤마[0] 2" xfId="5989"/>
    <cellStyle name="콤마_  종  합  " xfId="971"/>
    <cellStyle name="콤마_북제주" xfId="6960"/>
    <cellStyle name="통" xfId="5990"/>
    <cellStyle name="통_견적서양식1" xfId="5991"/>
    <cellStyle name="통_견적서양식1_김천농업기술센터-이정준0420" xfId="5992"/>
    <cellStyle name="통_견적서양식1_김천전망대조명공사0323" xfId="5993"/>
    <cellStyle name="통_견적서양식1_김천전망대조명공사0323_김천농업기술센터-이정준0420" xfId="5994"/>
    <cellStyle name="통_견적서양식1_전체2회 설계변경 내역서 1공구" xfId="5995"/>
    <cellStyle name="통_견적서양식1_전체2회 설계변경 내역서 1공구_1공구" xfId="5996"/>
    <cellStyle name="통_견적서양식1_전체2회 설계변경 내역서 1공구_1공구_김천농업기술센터-이정준0420" xfId="5997"/>
    <cellStyle name="통_견적서양식1_전체2회 설계변경 내역서 1공구_1공구_김천전망대조명공사0323" xfId="5998"/>
    <cellStyle name="통_견적서양식1_전체2회 설계변경 내역서 1공구_1공구_김천전망대조명공사0323_김천농업기술센터-이정준0420" xfId="5999"/>
    <cellStyle name="통_견적서양식1_전체2회 설계변경 내역서 1공구_1공구작업" xfId="6000"/>
    <cellStyle name="통_견적서양식1_전체2회 설계변경 내역서 1공구_1공구작업_김천농업기술센터-이정준0420" xfId="6001"/>
    <cellStyle name="통_견적서양식1_전체2회 설계변경 내역서 1공구_1공구작업_김천전망대조명공사0323" xfId="6002"/>
    <cellStyle name="통_견적서양식1_전체2회 설계변경 내역서 1공구_1공구작업_김천전망대조명공사0323_김천농업기술센터-이정준0420" xfId="6003"/>
    <cellStyle name="통_견적서양식1_전체2회 설계변경 내역서 1공구_1공구하도급작업파일(0507)" xfId="6004"/>
    <cellStyle name="통_견적서양식1_전체2회 설계변경 내역서 1공구_1공구하도급작업파일(0507)_김천농업기술센터-이정준0420" xfId="6005"/>
    <cellStyle name="통_견적서양식1_전체2회 설계변경 내역서 1공구_1공구하도급작업파일(0507)_김천전망대조명공사0323" xfId="6006"/>
    <cellStyle name="통_견적서양식1_전체2회 설계변경 내역서 1공구_1공구하도급작업파일(0507)_김천전망대조명공사0323_김천농업기술센터-이정준0420" xfId="6007"/>
    <cellStyle name="통_견적서양식1_전체2회 설계변경 내역서 1공구_1공구하도급작업파일건정토건협상중" xfId="6008"/>
    <cellStyle name="통_견적서양식1_전체2회 설계변경 내역서 1공구_1공구하도급작업파일건정토건협상중_김천농업기술센터-이정준0420" xfId="6009"/>
    <cellStyle name="통_견적서양식1_전체2회 설계변경 내역서 1공구_1공구하도급작업파일건정토건협상중_김천전망대조명공사0323" xfId="6010"/>
    <cellStyle name="통_견적서양식1_전체2회 설계변경 내역서 1공구_1공구하도급작업파일건정토건협상중_김천전망대조명공사0323_김천농업기술센터-이정준0420" xfId="6011"/>
    <cellStyle name="통_견적서양식1_전체2회 설계변경 내역서 1공구_김천농업기술센터-이정준0420" xfId="6012"/>
    <cellStyle name="통_견적서양식1_전체2회 설계변경 내역서 1공구_김천전망대조명공사0323" xfId="6013"/>
    <cellStyle name="통_견적서양식1_전체2회 설계변경 내역서 1공구_김천전망대조명공사0323_김천농업기술센터-이정준0420" xfId="6014"/>
    <cellStyle name="통_계약내역서0713" xfId="6015"/>
    <cellStyle name="통_광주유아전시물09-12" xfId="6016"/>
    <cellStyle name="통_국립박물관 수목목재사인07-07" xfId="6017"/>
    <cellStyle name="통_김천농업기술센터-이정준0420" xfId="6018"/>
    <cellStyle name="통_김천전망대조명공사0323" xfId="6019"/>
    <cellStyle name="통_김천전망대조명공사0323_김천농업기술센터-이정준0420" xfId="6020"/>
    <cellStyle name="통_여수시범거리간판07-03" xfId="6021"/>
    <cellStyle name="통_여수시범거리간판07-03_광주유아전시물09-12" xfId="6022"/>
    <cellStyle name="통_여수시범거리간판07-03_시흥청소년수련관_오억오천(07(1).03.13)" xfId="6023"/>
    <cellStyle name="통_여수시범거리간판07-03_시흥청소년수련관_오억오천(07(1).03.13)_광주유아전시물09-12" xfId="6024"/>
    <cellStyle name="통_여수시범거리간판07-03_시흥청소년수련관_오억오천(07(1).03.13)_화성시꽃전시장10-03" xfId="6025"/>
    <cellStyle name="통_여수시범거리간판07-03_화성시꽃전시장10-03" xfId="6026"/>
    <cellStyle name="통_전체2회 설계변경 내역서 1공구" xfId="6027"/>
    <cellStyle name="통_전체2회 설계변경 내역서 1공구_1공구" xfId="6028"/>
    <cellStyle name="통_전체2회 설계변경 내역서 1공구_1공구_김천농업기술센터-이정준0420" xfId="6029"/>
    <cellStyle name="통_전체2회 설계변경 내역서 1공구_1공구_김천전망대조명공사0323" xfId="6030"/>
    <cellStyle name="통_전체2회 설계변경 내역서 1공구_1공구_김천전망대조명공사0323_김천농업기술센터-이정준0420" xfId="6031"/>
    <cellStyle name="통_전체2회 설계변경 내역서 1공구_1공구작업" xfId="6032"/>
    <cellStyle name="통_전체2회 설계변경 내역서 1공구_1공구작업_김천농업기술센터-이정준0420" xfId="6033"/>
    <cellStyle name="통_전체2회 설계변경 내역서 1공구_1공구작업_김천전망대조명공사0323" xfId="6034"/>
    <cellStyle name="통_전체2회 설계변경 내역서 1공구_1공구작업_김천전망대조명공사0323_김천농업기술센터-이정준0420" xfId="6035"/>
    <cellStyle name="통_전체2회 설계변경 내역서 1공구_1공구하도급작업파일(0507)" xfId="6036"/>
    <cellStyle name="통_전체2회 설계변경 내역서 1공구_1공구하도급작업파일(0507)_김천농업기술센터-이정준0420" xfId="6037"/>
    <cellStyle name="통_전체2회 설계변경 내역서 1공구_1공구하도급작업파일(0507)_김천전망대조명공사0323" xfId="6038"/>
    <cellStyle name="통_전체2회 설계변경 내역서 1공구_1공구하도급작업파일(0507)_김천전망대조명공사0323_김천농업기술센터-이정준0420" xfId="6039"/>
    <cellStyle name="통_전체2회 설계변경 내역서 1공구_1공구하도급작업파일건정토건협상중" xfId="6040"/>
    <cellStyle name="통_전체2회 설계변경 내역서 1공구_1공구하도급작업파일건정토건협상중_김천농업기술센터-이정준0420" xfId="6041"/>
    <cellStyle name="통_전체2회 설계변경 내역서 1공구_1공구하도급작업파일건정토건협상중_김천전망대조명공사0323" xfId="6042"/>
    <cellStyle name="통_전체2회 설계변경 내역서 1공구_1공구하도급작업파일건정토건협상중_김천전망대조명공사0323_김천농업기술센터-이정준0420" xfId="6043"/>
    <cellStyle name="통_전체2회 설계변경 내역서 1공구_김천농업기술센터-이정준0420" xfId="6044"/>
    <cellStyle name="통_전체2회 설계변경 내역서 1공구_김천전망대조명공사0323" xfId="6045"/>
    <cellStyle name="통_전체2회 설계변경 내역서 1공구_김천전망대조명공사0323_김천농업기술센터-이정준0420" xfId="6046"/>
    <cellStyle name="통_토목내역서" xfId="6047"/>
    <cellStyle name="통_토목내역서_견적서양식1" xfId="6048"/>
    <cellStyle name="통_토목내역서_견적서양식1_김천농업기술센터-이정준0420" xfId="6049"/>
    <cellStyle name="통_토목내역서_견적서양식1_김천전망대조명공사0323" xfId="6050"/>
    <cellStyle name="통_토목내역서_견적서양식1_김천전망대조명공사0323_김천농업기술센터-이정준0420" xfId="6051"/>
    <cellStyle name="통_토목내역서_견적서양식1_전체2회 설계변경 내역서 1공구" xfId="6052"/>
    <cellStyle name="통_토목내역서_견적서양식1_전체2회 설계변경 내역서 1공구_1공구" xfId="6053"/>
    <cellStyle name="통_토목내역서_견적서양식1_전체2회 설계변경 내역서 1공구_1공구_김천농업기술센터-이정준0420" xfId="6054"/>
    <cellStyle name="통_토목내역서_견적서양식1_전체2회 설계변경 내역서 1공구_1공구_김천전망대조명공사0323" xfId="6055"/>
    <cellStyle name="통_토목내역서_견적서양식1_전체2회 설계변경 내역서 1공구_1공구_김천전망대조명공사0323_김천농업기술센터-이정준0420" xfId="6056"/>
    <cellStyle name="통_토목내역서_견적서양식1_전체2회 설계변경 내역서 1공구_1공구작업" xfId="6057"/>
    <cellStyle name="통_토목내역서_견적서양식1_전체2회 설계변경 내역서 1공구_1공구작업_김천농업기술센터-이정준0420" xfId="6058"/>
    <cellStyle name="통_토목내역서_견적서양식1_전체2회 설계변경 내역서 1공구_1공구작업_김천전망대조명공사0323" xfId="6059"/>
    <cellStyle name="통_토목내역서_견적서양식1_전체2회 설계변경 내역서 1공구_1공구작업_김천전망대조명공사0323_김천농업기술센터-이정준0420" xfId="6060"/>
    <cellStyle name="통_토목내역서_견적서양식1_전체2회 설계변경 내역서 1공구_1공구하도급작업파일(0507)" xfId="6061"/>
    <cellStyle name="통_토목내역서_견적서양식1_전체2회 설계변경 내역서 1공구_1공구하도급작업파일(0507)_김천농업기술센터-이정준0420" xfId="6062"/>
    <cellStyle name="통_토목내역서_견적서양식1_전체2회 설계변경 내역서 1공구_1공구하도급작업파일(0507)_김천전망대조명공사0323" xfId="6063"/>
    <cellStyle name="통_토목내역서_견적서양식1_전체2회 설계변경 내역서 1공구_1공구하도급작업파일(0507)_김천전망대조명공사0323_김천농업기술센터-이정준0420" xfId="6064"/>
    <cellStyle name="통_토목내역서_견적서양식1_전체2회 설계변경 내역서 1공구_1공구하도급작업파일건정토건협상중" xfId="6065"/>
    <cellStyle name="통_토목내역서_견적서양식1_전체2회 설계변경 내역서 1공구_1공구하도급작업파일건정토건협상중_김천농업기술센터-이정준0420" xfId="6066"/>
    <cellStyle name="통_토목내역서_견적서양식1_전체2회 설계변경 내역서 1공구_1공구하도급작업파일건정토건협상중_김천전망대조명공사0323" xfId="6067"/>
    <cellStyle name="통_토목내역서_견적서양식1_전체2회 설계변경 내역서 1공구_1공구하도급작업파일건정토건협상중_김천전망대조명공사0323_김천농업기술센터-이정준0420" xfId="6068"/>
    <cellStyle name="통_토목내역서_견적서양식1_전체2회 설계변경 내역서 1공구_김천농업기술센터-이정준0420" xfId="6069"/>
    <cellStyle name="통_토목내역서_견적서양식1_전체2회 설계변경 내역서 1공구_김천전망대조명공사0323" xfId="6070"/>
    <cellStyle name="통_토목내역서_견적서양식1_전체2회 설계변경 내역서 1공구_김천전망대조명공사0323_김천농업기술센터-이정준0420" xfId="6071"/>
    <cellStyle name="통_토목내역서_김천농업기술센터-이정준0420" xfId="6072"/>
    <cellStyle name="통_토목내역서_김천전망대조명공사0323" xfId="6073"/>
    <cellStyle name="통_토목내역서_김천전망대조명공사0323_김천농업기술센터-이정준0420" xfId="6074"/>
    <cellStyle name="통_토목내역서_전체2회 설계변경 내역서 1공구" xfId="6075"/>
    <cellStyle name="통_토목내역서_전체2회 설계변경 내역서 1공구_1공구" xfId="6076"/>
    <cellStyle name="통_토목내역서_전체2회 설계변경 내역서 1공구_1공구_김천농업기술센터-이정준0420" xfId="6077"/>
    <cellStyle name="통_토목내역서_전체2회 설계변경 내역서 1공구_1공구_김천전망대조명공사0323" xfId="6078"/>
    <cellStyle name="통_토목내역서_전체2회 설계변경 내역서 1공구_1공구_김천전망대조명공사0323_김천농업기술센터-이정준0420" xfId="6079"/>
    <cellStyle name="통_토목내역서_전체2회 설계변경 내역서 1공구_1공구작업" xfId="6080"/>
    <cellStyle name="통_토목내역서_전체2회 설계변경 내역서 1공구_1공구작업_김천농업기술센터-이정준0420" xfId="6081"/>
    <cellStyle name="통_토목내역서_전체2회 설계변경 내역서 1공구_1공구작업_김천전망대조명공사0323" xfId="6082"/>
    <cellStyle name="통_토목내역서_전체2회 설계변경 내역서 1공구_1공구작업_김천전망대조명공사0323_김천농업기술센터-이정준0420" xfId="6083"/>
    <cellStyle name="통_토목내역서_전체2회 설계변경 내역서 1공구_1공구하도급작업파일(0507)" xfId="6084"/>
    <cellStyle name="통_토목내역서_전체2회 설계변경 내역서 1공구_1공구하도급작업파일(0507)_김천농업기술센터-이정준0420" xfId="6085"/>
    <cellStyle name="통_토목내역서_전체2회 설계변경 내역서 1공구_1공구하도급작업파일(0507)_김천전망대조명공사0323" xfId="6086"/>
    <cellStyle name="통_토목내역서_전체2회 설계변경 내역서 1공구_1공구하도급작업파일(0507)_김천전망대조명공사0323_김천농업기술센터-이정준0420" xfId="6087"/>
    <cellStyle name="통_토목내역서_전체2회 설계변경 내역서 1공구_1공구하도급작업파일건정토건협상중" xfId="6088"/>
    <cellStyle name="통_토목내역서_전체2회 설계변경 내역서 1공구_1공구하도급작업파일건정토건협상중_김천농업기술센터-이정준0420" xfId="6089"/>
    <cellStyle name="통_토목내역서_전체2회 설계변경 내역서 1공구_1공구하도급작업파일건정토건협상중_김천전망대조명공사0323" xfId="6090"/>
    <cellStyle name="통_토목내역서_전체2회 설계변경 내역서 1공구_1공구하도급작업파일건정토건협상중_김천전망대조명공사0323_김천농업기술센터-이정준0420" xfId="6091"/>
    <cellStyle name="통_토목내역서_전체2회 설계변경 내역서 1공구_김천농업기술센터-이정준0420" xfId="6092"/>
    <cellStyle name="통_토목내역서_전체2회 설계변경 내역서 1공구_김천전망대조명공사0323" xfId="6093"/>
    <cellStyle name="통_토목내역서_전체2회 설계변경 내역서 1공구_김천전망대조명공사0323_김천농업기술센터-이정준0420" xfId="6094"/>
    <cellStyle name="통_화성시꽃전시장10-03" xfId="6095"/>
    <cellStyle name="통화 [" xfId="6096"/>
    <cellStyle name="통화 [0] 2" xfId="6097"/>
    <cellStyle name="통화 [0] 3" xfId="6098"/>
    <cellStyle name="통화 [0] 4" xfId="6099"/>
    <cellStyle name="퍼센트" xfId="972"/>
    <cellStyle name="퍼센트 2" xfId="6100"/>
    <cellStyle name="퍼센트 3" xfId="6101"/>
    <cellStyle name="퍼센트 4" xfId="6102"/>
    <cellStyle name="퍼센트_빕스 대구동성로점 전기공사(조윤컨스)" xfId="6103"/>
    <cellStyle name="표" xfId="6104"/>
    <cellStyle name="표_견적서양식1" xfId="6105"/>
    <cellStyle name="표_견적서양식1_김천농업기술센터-이정준0420" xfId="6106"/>
    <cellStyle name="표_견적서양식1_김천전망대조명공사0323" xfId="6107"/>
    <cellStyle name="표_견적서양식1_김천전망대조명공사0323_김천농업기술센터-이정준0420" xfId="6108"/>
    <cellStyle name="표_견적서양식1_전체2회 설계변경 내역서 1공구" xfId="6109"/>
    <cellStyle name="표_견적서양식1_전체2회 설계변경 내역서 1공구_1공구" xfId="6110"/>
    <cellStyle name="표_견적서양식1_전체2회 설계변경 내역서 1공구_1공구_김천농업기술센터-이정준0420" xfId="6111"/>
    <cellStyle name="표_견적서양식1_전체2회 설계변경 내역서 1공구_1공구_김천전망대조명공사0323" xfId="6112"/>
    <cellStyle name="표_견적서양식1_전체2회 설계변경 내역서 1공구_1공구_김천전망대조명공사0323_김천농업기술센터-이정준0420" xfId="6113"/>
    <cellStyle name="표_견적서양식1_전체2회 설계변경 내역서 1공구_1공구작업" xfId="6114"/>
    <cellStyle name="표_견적서양식1_전체2회 설계변경 내역서 1공구_1공구작업_김천농업기술센터-이정준0420" xfId="6115"/>
    <cellStyle name="표_견적서양식1_전체2회 설계변경 내역서 1공구_1공구작업_김천전망대조명공사0323" xfId="6116"/>
    <cellStyle name="표_견적서양식1_전체2회 설계변경 내역서 1공구_1공구작업_김천전망대조명공사0323_김천농업기술센터-이정준0420" xfId="6117"/>
    <cellStyle name="표_견적서양식1_전체2회 설계변경 내역서 1공구_1공구하도급작업파일(0507)" xfId="6118"/>
    <cellStyle name="표_견적서양식1_전체2회 설계변경 내역서 1공구_1공구하도급작업파일(0507)_김천농업기술센터-이정준0420" xfId="6119"/>
    <cellStyle name="표_견적서양식1_전체2회 설계변경 내역서 1공구_1공구하도급작업파일(0507)_김천전망대조명공사0323" xfId="6120"/>
    <cellStyle name="표_견적서양식1_전체2회 설계변경 내역서 1공구_1공구하도급작업파일(0507)_김천전망대조명공사0323_김천농업기술센터-이정준0420" xfId="6121"/>
    <cellStyle name="표_견적서양식1_전체2회 설계변경 내역서 1공구_1공구하도급작업파일건정토건협상중" xfId="6122"/>
    <cellStyle name="표_견적서양식1_전체2회 설계변경 내역서 1공구_1공구하도급작업파일건정토건협상중_김천농업기술센터-이정준0420" xfId="6123"/>
    <cellStyle name="표_견적서양식1_전체2회 설계변경 내역서 1공구_1공구하도급작업파일건정토건협상중_김천전망대조명공사0323" xfId="6124"/>
    <cellStyle name="표_견적서양식1_전체2회 설계변경 내역서 1공구_1공구하도급작업파일건정토건협상중_김천전망대조명공사0323_김천농업기술센터-이정준0420" xfId="6125"/>
    <cellStyle name="표_견적서양식1_전체2회 설계변경 내역서 1공구_김천농업기술센터-이정준0420" xfId="6126"/>
    <cellStyle name="표_견적서양식1_전체2회 설계변경 내역서 1공구_김천전망대조명공사0323" xfId="6127"/>
    <cellStyle name="표_견적서양식1_전체2회 설계변경 내역서 1공구_김천전망대조명공사0323_김천농업기술센터-이정준0420" xfId="6128"/>
    <cellStyle name="표_계약내역서0713" xfId="6129"/>
    <cellStyle name="표_광주유아전시물09-12" xfId="6130"/>
    <cellStyle name="표_국립박물관 수목목재사인07-07" xfId="6131"/>
    <cellStyle name="표_김천농업기술센터-이정준0420" xfId="6132"/>
    <cellStyle name="표_김천전망대조명공사0323" xfId="6133"/>
    <cellStyle name="표_김천전망대조명공사0323_김천농업기술센터-이정준0420" xfId="6134"/>
    <cellStyle name="표_여수시범거리간판07-03" xfId="6135"/>
    <cellStyle name="표_여수시범거리간판07-03_광주유아전시물09-12" xfId="6136"/>
    <cellStyle name="표_여수시범거리간판07-03_시흥청소년수련관_오억오천(07(1).03.13)" xfId="6137"/>
    <cellStyle name="표_여수시범거리간판07-03_시흥청소년수련관_오억오천(07(1).03.13)_광주유아전시물09-12" xfId="6138"/>
    <cellStyle name="표_여수시범거리간판07-03_시흥청소년수련관_오억오천(07(1).03.13)_화성시꽃전시장10-03" xfId="6139"/>
    <cellStyle name="표_여수시범거리간판07-03_화성시꽃전시장10-03" xfId="6140"/>
    <cellStyle name="표_전체2회 설계변경 내역서 1공구" xfId="6141"/>
    <cellStyle name="표_전체2회 설계변경 내역서 1공구_1공구" xfId="6142"/>
    <cellStyle name="표_전체2회 설계변경 내역서 1공구_1공구_김천농업기술센터-이정준0420" xfId="6143"/>
    <cellStyle name="표_전체2회 설계변경 내역서 1공구_1공구_김천전망대조명공사0323" xfId="6144"/>
    <cellStyle name="표_전체2회 설계변경 내역서 1공구_1공구_김천전망대조명공사0323_김천농업기술센터-이정준0420" xfId="6145"/>
    <cellStyle name="표_전체2회 설계변경 내역서 1공구_1공구작업" xfId="6146"/>
    <cellStyle name="표_전체2회 설계변경 내역서 1공구_1공구작업_김천농업기술센터-이정준0420" xfId="6147"/>
    <cellStyle name="표_전체2회 설계변경 내역서 1공구_1공구작업_김천전망대조명공사0323" xfId="6148"/>
    <cellStyle name="표_전체2회 설계변경 내역서 1공구_1공구작업_김천전망대조명공사0323_김천농업기술센터-이정준0420" xfId="6149"/>
    <cellStyle name="표_전체2회 설계변경 내역서 1공구_1공구하도급작업파일(0507)" xfId="6150"/>
    <cellStyle name="표_전체2회 설계변경 내역서 1공구_1공구하도급작업파일(0507)_김천농업기술센터-이정준0420" xfId="6151"/>
    <cellStyle name="표_전체2회 설계변경 내역서 1공구_1공구하도급작업파일(0507)_김천전망대조명공사0323" xfId="6152"/>
    <cellStyle name="표_전체2회 설계변경 내역서 1공구_1공구하도급작업파일(0507)_김천전망대조명공사0323_김천농업기술센터-이정준0420" xfId="6153"/>
    <cellStyle name="표_전체2회 설계변경 내역서 1공구_1공구하도급작업파일건정토건협상중" xfId="6154"/>
    <cellStyle name="표_전체2회 설계변경 내역서 1공구_1공구하도급작업파일건정토건협상중_김천농업기술센터-이정준0420" xfId="6155"/>
    <cellStyle name="표_전체2회 설계변경 내역서 1공구_1공구하도급작업파일건정토건협상중_김천전망대조명공사0323" xfId="6156"/>
    <cellStyle name="표_전체2회 설계변경 내역서 1공구_1공구하도급작업파일건정토건협상중_김천전망대조명공사0323_김천농업기술센터-이정준0420" xfId="6157"/>
    <cellStyle name="표_전체2회 설계변경 내역서 1공구_김천농업기술센터-이정준0420" xfId="6158"/>
    <cellStyle name="표_전체2회 설계변경 내역서 1공구_김천전망대조명공사0323" xfId="6159"/>
    <cellStyle name="표_전체2회 설계변경 내역서 1공구_김천전망대조명공사0323_김천농업기술센터-이정준0420" xfId="6160"/>
    <cellStyle name="표_토목내역서" xfId="6161"/>
    <cellStyle name="표_토목내역서_견적서양식1" xfId="6162"/>
    <cellStyle name="표_토목내역서_견적서양식1_김천농업기술센터-이정준0420" xfId="6163"/>
    <cellStyle name="표_토목내역서_견적서양식1_김천전망대조명공사0323" xfId="6164"/>
    <cellStyle name="표_토목내역서_견적서양식1_김천전망대조명공사0323_김천농업기술센터-이정준0420" xfId="6165"/>
    <cellStyle name="표_토목내역서_견적서양식1_전체2회 설계변경 내역서 1공구" xfId="6166"/>
    <cellStyle name="표_토목내역서_견적서양식1_전체2회 설계변경 내역서 1공구_1공구" xfId="6167"/>
    <cellStyle name="표_토목내역서_견적서양식1_전체2회 설계변경 내역서 1공구_1공구_김천농업기술센터-이정준0420" xfId="6168"/>
    <cellStyle name="표_토목내역서_견적서양식1_전체2회 설계변경 내역서 1공구_1공구_김천전망대조명공사0323" xfId="6169"/>
    <cellStyle name="표_토목내역서_견적서양식1_전체2회 설계변경 내역서 1공구_1공구_김천전망대조명공사0323_김천농업기술센터-이정준0420" xfId="6170"/>
    <cellStyle name="표_토목내역서_견적서양식1_전체2회 설계변경 내역서 1공구_1공구작업" xfId="6171"/>
    <cellStyle name="표_토목내역서_견적서양식1_전체2회 설계변경 내역서 1공구_1공구작업_김천농업기술센터-이정준0420" xfId="6172"/>
    <cellStyle name="표_토목내역서_견적서양식1_전체2회 설계변경 내역서 1공구_1공구작업_김천전망대조명공사0323" xfId="6173"/>
    <cellStyle name="표_토목내역서_견적서양식1_전체2회 설계변경 내역서 1공구_1공구작업_김천전망대조명공사0323_김천농업기술센터-이정준0420" xfId="6174"/>
    <cellStyle name="표_토목내역서_견적서양식1_전체2회 설계변경 내역서 1공구_1공구하도급작업파일(0507)" xfId="6175"/>
    <cellStyle name="표_토목내역서_견적서양식1_전체2회 설계변경 내역서 1공구_1공구하도급작업파일(0507)_김천농업기술센터-이정준0420" xfId="6176"/>
    <cellStyle name="표_토목내역서_견적서양식1_전체2회 설계변경 내역서 1공구_1공구하도급작업파일(0507)_김천전망대조명공사0323" xfId="6177"/>
    <cellStyle name="표_토목내역서_견적서양식1_전체2회 설계변경 내역서 1공구_1공구하도급작업파일(0507)_김천전망대조명공사0323_김천농업기술센터-이정준0420" xfId="6178"/>
    <cellStyle name="표_토목내역서_견적서양식1_전체2회 설계변경 내역서 1공구_1공구하도급작업파일건정토건협상중" xfId="6179"/>
    <cellStyle name="표_토목내역서_견적서양식1_전체2회 설계변경 내역서 1공구_1공구하도급작업파일건정토건협상중_김천농업기술센터-이정준0420" xfId="6180"/>
    <cellStyle name="표_토목내역서_견적서양식1_전체2회 설계변경 내역서 1공구_1공구하도급작업파일건정토건협상중_김천전망대조명공사0323" xfId="6181"/>
    <cellStyle name="표_토목내역서_견적서양식1_전체2회 설계변경 내역서 1공구_1공구하도급작업파일건정토건협상중_김천전망대조명공사0323_김천농업기술센터-이정준0420" xfId="6182"/>
    <cellStyle name="표_토목내역서_견적서양식1_전체2회 설계변경 내역서 1공구_김천농업기술센터-이정준0420" xfId="6183"/>
    <cellStyle name="표_토목내역서_견적서양식1_전체2회 설계변경 내역서 1공구_김천전망대조명공사0323" xfId="6184"/>
    <cellStyle name="표_토목내역서_견적서양식1_전체2회 설계변경 내역서 1공구_김천전망대조명공사0323_김천농업기술센터-이정준0420" xfId="6185"/>
    <cellStyle name="표_토목내역서_김천농업기술센터-이정준0420" xfId="6186"/>
    <cellStyle name="표_토목내역서_김천전망대조명공사0323" xfId="6187"/>
    <cellStyle name="표_토목내역서_김천전망대조명공사0323_김천농업기술센터-이정준0420" xfId="6188"/>
    <cellStyle name="표_토목내역서_전체2회 설계변경 내역서 1공구" xfId="6189"/>
    <cellStyle name="표_토목내역서_전체2회 설계변경 내역서 1공구_1공구" xfId="6190"/>
    <cellStyle name="표_토목내역서_전체2회 설계변경 내역서 1공구_1공구_김천농업기술센터-이정준0420" xfId="6191"/>
    <cellStyle name="표_토목내역서_전체2회 설계변경 내역서 1공구_1공구_김천전망대조명공사0323" xfId="6192"/>
    <cellStyle name="표_토목내역서_전체2회 설계변경 내역서 1공구_1공구_김천전망대조명공사0323_김천농업기술센터-이정준0420" xfId="6193"/>
    <cellStyle name="표_토목내역서_전체2회 설계변경 내역서 1공구_1공구작업" xfId="6194"/>
    <cellStyle name="표_토목내역서_전체2회 설계변경 내역서 1공구_1공구작업_김천농업기술센터-이정준0420" xfId="6195"/>
    <cellStyle name="표_토목내역서_전체2회 설계변경 내역서 1공구_1공구작업_김천전망대조명공사0323" xfId="6196"/>
    <cellStyle name="표_토목내역서_전체2회 설계변경 내역서 1공구_1공구작업_김천전망대조명공사0323_김천농업기술센터-이정준0420" xfId="6197"/>
    <cellStyle name="표_토목내역서_전체2회 설계변경 내역서 1공구_1공구하도급작업파일(0507)" xfId="6198"/>
    <cellStyle name="표_토목내역서_전체2회 설계변경 내역서 1공구_1공구하도급작업파일(0507)_김천농업기술센터-이정준0420" xfId="6199"/>
    <cellStyle name="표_토목내역서_전체2회 설계변경 내역서 1공구_1공구하도급작업파일(0507)_김천전망대조명공사0323" xfId="6200"/>
    <cellStyle name="표_토목내역서_전체2회 설계변경 내역서 1공구_1공구하도급작업파일(0507)_김천전망대조명공사0323_김천농업기술센터-이정준0420" xfId="6201"/>
    <cellStyle name="표_토목내역서_전체2회 설계변경 내역서 1공구_1공구하도급작업파일건정토건협상중" xfId="6202"/>
    <cellStyle name="표_토목내역서_전체2회 설계변경 내역서 1공구_1공구하도급작업파일건정토건협상중_김천농업기술센터-이정준0420" xfId="6203"/>
    <cellStyle name="표_토목내역서_전체2회 설계변경 내역서 1공구_1공구하도급작업파일건정토건협상중_김천전망대조명공사0323" xfId="6204"/>
    <cellStyle name="표_토목내역서_전체2회 설계변경 내역서 1공구_1공구하도급작업파일건정토건협상중_김천전망대조명공사0323_김천농업기술센터-이정준0420" xfId="6205"/>
    <cellStyle name="표_토목내역서_전체2회 설계변경 내역서 1공구_김천농업기술센터-이정준0420" xfId="6206"/>
    <cellStyle name="표_토목내역서_전체2회 설계변경 내역서 1공구_김천전망대조명공사0323" xfId="6207"/>
    <cellStyle name="표_토목내역서_전체2회 설계변경 내역서 1공구_김천전망대조명공사0323_김천농업기술센터-이정준0420" xfId="6208"/>
    <cellStyle name="표_화성시꽃전시장10-03" xfId="6209"/>
    <cellStyle name="표준" xfId="0" builtinId="0"/>
    <cellStyle name="표준 10" xfId="6210"/>
    <cellStyle name="표준 10 2" xfId="6211"/>
    <cellStyle name="표준 10 3" xfId="6212"/>
    <cellStyle name="표준 11" xfId="6213"/>
    <cellStyle name="표준 11 2" xfId="6214"/>
    <cellStyle name="표준 11 3" xfId="6215"/>
    <cellStyle name="표준 12" xfId="6216"/>
    <cellStyle name="표준 12 2" xfId="6217"/>
    <cellStyle name="표준 12 3" xfId="6218"/>
    <cellStyle name="표준 13" xfId="6219"/>
    <cellStyle name="표준 15" xfId="6220"/>
    <cellStyle name="표준 16" xfId="6221"/>
    <cellStyle name="표준 2" xfId="973"/>
    <cellStyle name="표준 2 2" xfId="1161"/>
    <cellStyle name="표준 2 2 2" xfId="6222"/>
    <cellStyle name="표준 2 2 3" xfId="6223"/>
    <cellStyle name="표준 2 3" xfId="6224"/>
    <cellStyle name="표준 2 4" xfId="6225"/>
    <cellStyle name="표준 2_01_GWTRO-10역삼투압방식" xfId="6226"/>
    <cellStyle name="표준 25" xfId="6227"/>
    <cellStyle name="표준 26" xfId="6228"/>
    <cellStyle name="표준 29" xfId="6229"/>
    <cellStyle name="표준 3" xfId="1159"/>
    <cellStyle name="표준 3 10" xfId="6230"/>
    <cellStyle name="표준 3 11" xfId="6231"/>
    <cellStyle name="표준 3 12" xfId="6232"/>
    <cellStyle name="표준 3 13" xfId="6233"/>
    <cellStyle name="표준 3 14" xfId="6234"/>
    <cellStyle name="표준 3 15" xfId="6235"/>
    <cellStyle name="표준 3 16" xfId="6236"/>
    <cellStyle name="표준 3 17" xfId="6237"/>
    <cellStyle name="표준 3 2" xfId="6238"/>
    <cellStyle name="표준 3 2 2" xfId="6239"/>
    <cellStyle name="표준 3 2 3" xfId="6240"/>
    <cellStyle name="표준 3 3" xfId="6241"/>
    <cellStyle name="표준 3 4" xfId="6242"/>
    <cellStyle name="표준 3 5" xfId="6243"/>
    <cellStyle name="표준 3 6" xfId="6244"/>
    <cellStyle name="표준 3 7" xfId="6245"/>
    <cellStyle name="표준 3 8" xfId="6246"/>
    <cellStyle name="표준 3 9" xfId="6247"/>
    <cellStyle name="표준 31" xfId="6248"/>
    <cellStyle name="표준 32" xfId="6249"/>
    <cellStyle name="표준 33" xfId="6250"/>
    <cellStyle name="표준 34" xfId="6251"/>
    <cellStyle name="표준 36" xfId="6252"/>
    <cellStyle name="표준 37" xfId="6253"/>
    <cellStyle name="표준 38" xfId="6254"/>
    <cellStyle name="표준 39" xfId="6255"/>
    <cellStyle name="표준 4" xfId="6256"/>
    <cellStyle name="표준 4 2" xfId="6257"/>
    <cellStyle name="표준 4 3" xfId="6258"/>
    <cellStyle name="표준 4 4" xfId="6259"/>
    <cellStyle name="표준 41" xfId="6260"/>
    <cellStyle name="표준 47" xfId="6261"/>
    <cellStyle name="표준 5" xfId="6262"/>
    <cellStyle name="표준 51" xfId="6263"/>
    <cellStyle name="표준 52" xfId="6264"/>
    <cellStyle name="표준 56" xfId="6265"/>
    <cellStyle name="표준 6" xfId="6266"/>
    <cellStyle name="표준 7" xfId="974"/>
    <cellStyle name="표준 7 2" xfId="6267"/>
    <cellStyle name="표준 7 3" xfId="6268"/>
    <cellStyle name="표준 7 4" xfId="6269"/>
    <cellStyle name="표준 8" xfId="975"/>
    <cellStyle name="표준 8 2" xfId="6270"/>
    <cellStyle name="표준 8 3" xfId="6271"/>
    <cellStyle name="표준 9" xfId="6272"/>
    <cellStyle name="표준_(사급)원가계산서" xfId="6957"/>
    <cellStyle name="표준_00고산대수선" xfId="6958"/>
    <cellStyle name="표준_2.지도사인" xfId="6959"/>
    <cellStyle name="標準_Akia(F）-8" xfId="979"/>
    <cellStyle name="표준_Book4" xfId="980"/>
    <cellStyle name="표준_고창고인돌" xfId="976"/>
    <cellStyle name="표준_국영공사" xfId="977"/>
    <cellStyle name="표준_사인공사" xfId="6961"/>
    <cellStyle name="표준_원가계산" xfId="978"/>
    <cellStyle name="표준1" xfId="981"/>
    <cellStyle name="표준1 2" xfId="6273"/>
    <cellStyle name="표준2" xfId="6274"/>
    <cellStyle name="표준2 2" xfId="6275"/>
    <cellStyle name="표준℘Sheet8 (3)" xfId="6276"/>
    <cellStyle name="표준날짜" xfId="982"/>
    <cellStyle name="표준숫자" xfId="983"/>
    <cellStyle name="표쥰" xfId="984"/>
    <cellStyle name="합계" xfId="6277"/>
    <cellStyle name="합산" xfId="985"/>
    <cellStyle name="합산 2" xfId="6278"/>
    <cellStyle name="합산_빕스 대구동성로점 전기공사(조윤컨스)" xfId="6279"/>
    <cellStyle name="貨幣 [0]_Book1" xfId="6280"/>
    <cellStyle name="貨幣_Book1" xfId="6281"/>
    <cellStyle name="화폐기호" xfId="986"/>
    <cellStyle name="화폐기호 2" xfId="6282"/>
    <cellStyle name="화폐기호 3" xfId="6283"/>
    <cellStyle name="화폐기호 4" xfId="6284"/>
    <cellStyle name="화폐기호_빕스 대구동성로점 전기공사(조윤컨스)" xfId="6285"/>
    <cellStyle name="화폐기호0" xfId="987"/>
    <cellStyle name="화폐기호0 2" xfId="6286"/>
    <cellStyle name="화폐기호0 3" xfId="6287"/>
    <cellStyle name="화폐기호0_빕스 대구동성로점 전기공사(조윤컨스)" xfId="62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17" name="Text Box 1"/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8" name="Text Box 2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9" name="Text Box 3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20" name="Text Box 4"/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1" name="Text Box 5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60422" name="Text Box 6"/>
        <xdr:cNvSpPr txBox="1">
          <a:spLocks noChangeArrowheads="1"/>
        </xdr:cNvSpPr>
      </xdr:nvSpPr>
      <xdr:spPr bwMode="auto">
        <a:xfrm>
          <a:off x="22069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3" name="Text Box 7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4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5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6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0427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0428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29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0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1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0432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21" name="Text Box 4"/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2" name="Text Box 5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18</xdr:row>
      <xdr:rowOff>95250</xdr:rowOff>
    </xdr:from>
    <xdr:ext cx="95250" cy="133350"/>
    <xdr:sp macro="" textlink="">
      <xdr:nvSpPr>
        <xdr:cNvPr id="23" name="Text Box 6"/>
        <xdr:cNvSpPr txBox="1">
          <a:spLocks noChangeArrowheads="1"/>
        </xdr:cNvSpPr>
      </xdr:nvSpPr>
      <xdr:spPr bwMode="auto">
        <a:xfrm>
          <a:off x="16392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4" name="Text Box 7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5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7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28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29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0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1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2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33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4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5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6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37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38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9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0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1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42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48" name="Text Box 6"/>
        <xdr:cNvSpPr txBox="1">
          <a:spLocks noChangeArrowheads="1"/>
        </xdr:cNvSpPr>
      </xdr:nvSpPr>
      <xdr:spPr bwMode="auto">
        <a:xfrm>
          <a:off x="16011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9" name="Text Box 7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0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1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2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53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54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5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6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7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58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9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1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2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3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4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5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6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7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0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1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2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83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7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8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18</xdr:row>
      <xdr:rowOff>95250</xdr:rowOff>
    </xdr:from>
    <xdr:ext cx="95250" cy="133350"/>
    <xdr:sp macro="" textlink="">
      <xdr:nvSpPr>
        <xdr:cNvPr id="89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90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1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2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3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94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95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6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7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8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99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0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1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2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103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104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5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6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7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108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12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114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5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6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7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8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19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0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1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2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3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24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5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6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7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28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9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0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1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2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33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4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5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6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37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8" name="Text Box 8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9" name="Text Box 9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0" name="Text Box 10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1" name="Text Box 11"/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2" name="Text Box 8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3" name="Text Box 9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4" name="Text Box 10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5" name="Text Box 11"/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6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7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8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49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0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1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2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53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7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8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159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60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1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2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3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164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165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6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7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8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169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3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4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18</xdr:row>
      <xdr:rowOff>95250</xdr:rowOff>
    </xdr:from>
    <xdr:ext cx="95250" cy="133350"/>
    <xdr:sp macro="" textlink="">
      <xdr:nvSpPr>
        <xdr:cNvPr id="175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6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7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8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9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0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81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2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3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4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85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6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7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8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9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90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1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2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3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94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200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201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2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3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4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05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06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1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2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3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14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15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6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7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8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9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0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1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2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23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4" name="Text Box 8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5" name="Text Box 9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6" name="Text Box 10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27" name="Text Box 11"/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8" name="Text Box 8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9" name="Text Box 9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30" name="Text Box 10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31" name="Text Box 11"/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2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3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4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5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6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7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8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9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2004\2&#50900;\ATM(&#52397;&#54840;,LG&#50644;&#49884;&#49828;)\&#50672;&#4420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/Desktop/&#46020;%20&#44368;&#50977;&#52397;%20&#51068;&#50948;&#45824;&#44032;%20&#52280;&#51312;&#51088;&#47308;/2018&#45380;&#44148;&#52629;&#44277;&#49324;&#51068;&#50948;&#45824;&#44032;&#51201;&#5085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mildesk/Desktop/&#46020;%20&#44368;&#50977;&#52397;/2018&#45380;&#44148;&#52629;&#44277;&#49324;&#51068;&#50948;&#45824;&#44032;&#51201;&#5085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Sheet41"/>
      <sheetName val="Sheet42"/>
      <sheetName val="Sheet43"/>
      <sheetName val="Sheet44"/>
      <sheetName val="Sheet45"/>
      <sheetName val="Sheet46"/>
      <sheetName val="Sheet47"/>
      <sheetName val="Sheet48"/>
      <sheetName val="Sheet49"/>
      <sheetName val="Sheet50"/>
      <sheetName val="Sheet51"/>
      <sheetName val="Sheet52"/>
      <sheetName val="Sheet53"/>
      <sheetName val="Sheet54"/>
      <sheetName val="Sheet55"/>
      <sheetName val="Sheet56"/>
      <sheetName val="Sheet57"/>
      <sheetName val="Sheet58"/>
      <sheetName val="Sheet59"/>
      <sheetName val="Sheet60"/>
      <sheetName val="Sheet61"/>
      <sheetName val="Sheet62"/>
      <sheetName val="Sheet63"/>
      <sheetName val="Sheet64"/>
      <sheetName val="Sheet65"/>
      <sheetName val="She塅䕃⹌塅"/>
      <sheetName val="경율산정.XLS"/>
      <sheetName val="직재"/>
      <sheetName val="#REF"/>
      <sheetName val="내역서"/>
      <sheetName val="OPT7"/>
      <sheetName val="내역"/>
      <sheetName val="금액내역서"/>
      <sheetName val="archi(본사)"/>
      <sheetName val="부표총괄"/>
      <sheetName val=""/>
      <sheetName val="실행내역서"/>
      <sheetName val="견적대비 견적서"/>
      <sheetName val="N賃率-職"/>
      <sheetName val="Galaxy 소비자가격표"/>
      <sheetName val="일위대가(계측기설치)"/>
      <sheetName val="연결"/>
      <sheetName val="부하계산서"/>
      <sheetName val="수량산출"/>
      <sheetName val="일위대가"/>
      <sheetName val="20관리비율"/>
      <sheetName val="건축"/>
      <sheetName val="지주목시비량산출서"/>
      <sheetName val="골조시행"/>
      <sheetName val="노임이"/>
      <sheetName val="단가표 "/>
      <sheetName val="ZURRIEQ"/>
      <sheetName val="부하(성남)"/>
      <sheetName val="1ST"/>
      <sheetName val="일위대가목차"/>
      <sheetName val="계화배수"/>
      <sheetName val="횡배수관토공수량"/>
      <sheetName val="J直材4"/>
      <sheetName val="제직재"/>
      <sheetName val="설직재-1"/>
      <sheetName val="제-노임"/>
      <sheetName val="C-직노1"/>
      <sheetName val="D-경비1"/>
      <sheetName val="노임단가"/>
      <sheetName val="별첨 #1-1. 각기능별개발원가"/>
      <sheetName val="입력변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단가대비표"/>
      <sheetName val="견적대비표"/>
      <sheetName val="내역서"/>
      <sheetName val="PANEL 중량산출"/>
      <sheetName val="중량산출"/>
      <sheetName val="N賃率-職"/>
      <sheetName val="원가 (2)"/>
      <sheetName val="일위"/>
      <sheetName val="#REF"/>
      <sheetName val="N賃率_職"/>
      <sheetName val="신우"/>
      <sheetName val="Sheet2"/>
      <sheetName val="연습"/>
      <sheetName val="I一般比"/>
      <sheetName val="중기사용료"/>
      <sheetName val="J直材4"/>
      <sheetName val="대치판정"/>
      <sheetName val="설직재-1"/>
      <sheetName val="직노"/>
      <sheetName val="9GNG운반"/>
      <sheetName val="직재"/>
      <sheetName val="한강운반비"/>
      <sheetName val="Sheet1"/>
      <sheetName val="Sheet3"/>
      <sheetName val="Total"/>
      <sheetName val="참조자료"/>
      <sheetName val="낙찰표"/>
      <sheetName val="자재단가"/>
      <sheetName val="인건-측정"/>
      <sheetName val="20관리비율"/>
      <sheetName val="심사계산"/>
      <sheetName val="심사물량"/>
      <sheetName val="일위대가"/>
      <sheetName val="HW일위"/>
      <sheetName val="품셈TABLE"/>
      <sheetName val="원본(갑지)"/>
      <sheetName val="기본일위"/>
      <sheetName val="단"/>
      <sheetName val="집계표"/>
      <sheetName val="TYPE-A"/>
      <sheetName val="K-SET1"/>
      <sheetName val="하조서"/>
      <sheetName val="DATE"/>
      <sheetName val="유기공정"/>
      <sheetName val="입찰안"/>
      <sheetName val="PANEL_중량산출"/>
      <sheetName val="원가_(2)"/>
      <sheetName val="제-노임"/>
      <sheetName val="제직재"/>
      <sheetName val="매출피벗"/>
      <sheetName val="인건비"/>
      <sheetName val="200"/>
      <sheetName val="ABUT수량-A1"/>
      <sheetName val="전신환매도율"/>
      <sheetName val="견적서"/>
      <sheetName val="노임단가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비율"/>
      <sheetName val="일위압축"/>
      <sheetName val="일위대가"/>
      <sheetName val="자재"/>
      <sheetName val="노임"/>
      <sheetName val="기계경비산출자료"/>
      <sheetName val="건설기계시간당사용료"/>
      <sheetName val="자재운반"/>
      <sheetName val="운반비산출자료"/>
      <sheetName val="석면 수수료"/>
      <sheetName val="건설폐기물 수수료"/>
      <sheetName val="크레인수수료"/>
    </sheetNames>
    <sheetDataSet>
      <sheetData sheetId="0"/>
      <sheetData sheetId="1"/>
      <sheetData sheetId="2"/>
      <sheetData sheetId="3">
        <row r="421">
          <cell r="A421" t="str">
            <v>코펜하겐리브</v>
          </cell>
          <cell r="B421" t="str">
            <v>40×18mm 미송무절</v>
          </cell>
          <cell r="C421" t="str">
            <v>전국</v>
          </cell>
          <cell r="D421" t="str">
            <v>m2</v>
          </cell>
          <cell r="E421">
            <v>661</v>
          </cell>
          <cell r="F421">
            <v>41000</v>
          </cell>
          <cell r="G421">
            <v>386</v>
          </cell>
          <cell r="H421">
            <v>41000</v>
          </cell>
          <cell r="N421">
            <v>41000</v>
          </cell>
        </row>
        <row r="422">
          <cell r="N422">
            <v>0</v>
          </cell>
        </row>
        <row r="423">
          <cell r="A423" t="str">
            <v>4.8mm일반합판(매)</v>
          </cell>
          <cell r="B423" t="str">
            <v>4.8×1,220×2,440mm</v>
          </cell>
          <cell r="C423" t="str">
            <v>제주</v>
          </cell>
          <cell r="D423" t="str">
            <v>매</v>
          </cell>
          <cell r="E423">
            <v>693</v>
          </cell>
          <cell r="G423">
            <v>352</v>
          </cell>
          <cell r="H423">
            <v>14420</v>
          </cell>
          <cell r="N423">
            <v>14420</v>
          </cell>
        </row>
        <row r="424">
          <cell r="A424" t="str">
            <v>4.8mm일반합판(m2)</v>
          </cell>
          <cell r="B424" t="str">
            <v>4.8×1,220×2,440mm</v>
          </cell>
          <cell r="C424" t="str">
            <v>제주</v>
          </cell>
          <cell r="D424" t="str">
            <v>m2</v>
          </cell>
          <cell r="E424">
            <v>693</v>
          </cell>
          <cell r="G424">
            <v>352</v>
          </cell>
          <cell r="H424">
            <v>4839</v>
          </cell>
          <cell r="N424">
            <v>4839</v>
          </cell>
        </row>
        <row r="425">
          <cell r="A425" t="str">
            <v>8.5mm보통합판(매)</v>
          </cell>
          <cell r="B425" t="str">
            <v>8.5X1,220X2,440mm</v>
          </cell>
          <cell r="C425" t="str">
            <v>제주</v>
          </cell>
          <cell r="D425" t="str">
            <v>매</v>
          </cell>
          <cell r="E425">
            <v>693</v>
          </cell>
          <cell r="G425">
            <v>352</v>
          </cell>
          <cell r="H425">
            <v>25130</v>
          </cell>
          <cell r="N425">
            <v>25130</v>
          </cell>
        </row>
        <row r="426">
          <cell r="A426" t="str">
            <v>8.5mm보통합판(m2)</v>
          </cell>
          <cell r="B426" t="str">
            <v>8.5X1,220X2,440mm</v>
          </cell>
          <cell r="C426" t="str">
            <v>제주</v>
          </cell>
          <cell r="D426" t="str">
            <v>m2</v>
          </cell>
          <cell r="E426">
            <v>693</v>
          </cell>
          <cell r="G426">
            <v>352</v>
          </cell>
          <cell r="H426">
            <v>8695</v>
          </cell>
          <cell r="N426">
            <v>8695</v>
          </cell>
        </row>
        <row r="427">
          <cell r="A427" t="str">
            <v>12mm내수합판(매)</v>
          </cell>
          <cell r="B427" t="str">
            <v>12×1,220×2,440mm</v>
          </cell>
          <cell r="C427" t="str">
            <v>제주</v>
          </cell>
          <cell r="D427" t="str">
            <v>매</v>
          </cell>
          <cell r="E427">
            <v>693</v>
          </cell>
          <cell r="G427">
            <v>353</v>
          </cell>
          <cell r="H427">
            <v>33689</v>
          </cell>
          <cell r="N427">
            <v>33689</v>
          </cell>
        </row>
        <row r="428">
          <cell r="A428" t="str">
            <v>12mm내수합판(m2)</v>
          </cell>
          <cell r="B428" t="str">
            <v>12×1,220×2,440mm</v>
          </cell>
          <cell r="C428" t="str">
            <v>제주</v>
          </cell>
          <cell r="D428" t="str">
            <v>m2</v>
          </cell>
          <cell r="E428">
            <v>693</v>
          </cell>
          <cell r="G428">
            <v>353</v>
          </cell>
          <cell r="H428">
            <v>11305</v>
          </cell>
          <cell r="N428">
            <v>11305</v>
          </cell>
        </row>
        <row r="429">
          <cell r="N429">
            <v>0</v>
          </cell>
        </row>
        <row r="430">
          <cell r="N430">
            <v>0</v>
          </cell>
        </row>
        <row r="431">
          <cell r="N431">
            <v>0</v>
          </cell>
        </row>
        <row r="432">
          <cell r="A432" t="str">
            <v>6mm MDF(매)</v>
          </cell>
          <cell r="B432" t="str">
            <v>6mm(레귤러)X1210X2440</v>
          </cell>
          <cell r="C432" t="str">
            <v>부산</v>
          </cell>
          <cell r="D432" t="str">
            <v>매</v>
          </cell>
          <cell r="E432">
            <v>691</v>
          </cell>
          <cell r="F432">
            <v>9000</v>
          </cell>
          <cell r="N432">
            <v>9000</v>
          </cell>
        </row>
        <row r="433">
          <cell r="A433" t="str">
            <v>6mm MDF(m2)</v>
          </cell>
          <cell r="B433" t="str">
            <v>6mm(레귤러)X1210X2440</v>
          </cell>
          <cell r="C433" t="str">
            <v>부산</v>
          </cell>
          <cell r="D433" t="str">
            <v>m2</v>
          </cell>
          <cell r="E433">
            <v>691</v>
          </cell>
          <cell r="F433">
            <v>3125</v>
          </cell>
          <cell r="N433">
            <v>3125</v>
          </cell>
        </row>
        <row r="434">
          <cell r="A434" t="str">
            <v>9mm MDF(매)</v>
          </cell>
          <cell r="B434" t="str">
            <v>9mm(표준)X1210X2440</v>
          </cell>
          <cell r="C434" t="str">
            <v>제주</v>
          </cell>
          <cell r="D434" t="str">
            <v>매</v>
          </cell>
          <cell r="G434">
            <v>354</v>
          </cell>
          <cell r="H434">
            <v>13400</v>
          </cell>
          <cell r="N434">
            <v>13400</v>
          </cell>
        </row>
        <row r="435">
          <cell r="A435" t="str">
            <v>9mm MDF(m2)</v>
          </cell>
          <cell r="B435" t="str">
            <v>9mm(표준)X1210X2440</v>
          </cell>
          <cell r="C435" t="str">
            <v>제주</v>
          </cell>
          <cell r="D435" t="str">
            <v>m2</v>
          </cell>
          <cell r="G435">
            <v>354</v>
          </cell>
          <cell r="H435">
            <v>4652.7777777777783</v>
          </cell>
          <cell r="N435">
            <v>4652.7777777777783</v>
          </cell>
        </row>
        <row r="436">
          <cell r="A436" t="str">
            <v>12mm MDF(매)</v>
          </cell>
          <cell r="B436" t="str">
            <v>12mm(표준)X1210X2420</v>
          </cell>
          <cell r="C436" t="str">
            <v>제주</v>
          </cell>
          <cell r="D436" t="str">
            <v>매</v>
          </cell>
          <cell r="G436">
            <v>354</v>
          </cell>
          <cell r="H436">
            <v>18300</v>
          </cell>
          <cell r="N436">
            <v>18300</v>
          </cell>
        </row>
        <row r="437">
          <cell r="A437" t="str">
            <v>12mm MDF(m2)</v>
          </cell>
          <cell r="B437" t="str">
            <v>12mm(레귤러)X1210X2420</v>
          </cell>
          <cell r="C437" t="str">
            <v>전국</v>
          </cell>
          <cell r="D437" t="str">
            <v>m2</v>
          </cell>
          <cell r="G437">
            <v>354</v>
          </cell>
          <cell r="H437">
            <v>6354.166666666667</v>
          </cell>
          <cell r="N437">
            <v>6354.166666666667</v>
          </cell>
        </row>
        <row r="438">
          <cell r="A438" t="str">
            <v>접착제1</v>
          </cell>
          <cell r="B438" t="str">
            <v>목   재   용</v>
          </cell>
          <cell r="C438" t="str">
            <v>전국</v>
          </cell>
          <cell r="D438" t="str">
            <v>kg</v>
          </cell>
          <cell r="E438">
            <v>125</v>
          </cell>
          <cell r="F438">
            <v>1200</v>
          </cell>
          <cell r="N438">
            <v>1200</v>
          </cell>
        </row>
        <row r="439">
          <cell r="A439" t="str">
            <v>석고본드</v>
          </cell>
          <cell r="C439" t="str">
            <v>전국</v>
          </cell>
          <cell r="D439" t="str">
            <v>kg</v>
          </cell>
          <cell r="E439">
            <v>125</v>
          </cell>
          <cell r="F439">
            <v>1200</v>
          </cell>
          <cell r="G439">
            <v>353</v>
          </cell>
          <cell r="H439">
            <v>500</v>
          </cell>
          <cell r="N439">
            <v>500</v>
          </cell>
        </row>
        <row r="440">
          <cell r="A440" t="str">
            <v>편백루바(방염필증)</v>
          </cell>
          <cell r="B440" t="str">
            <v>100*12*3600</v>
          </cell>
          <cell r="C440" t="str">
            <v>전국</v>
          </cell>
          <cell r="D440" t="str">
            <v>m2</v>
          </cell>
          <cell r="E440">
            <v>142</v>
          </cell>
          <cell r="F440">
            <v>73800</v>
          </cell>
          <cell r="N440">
            <v>73800</v>
          </cell>
        </row>
        <row r="448">
          <cell r="A448" t="str">
            <v>스텐논슬립(건식)</v>
          </cell>
          <cell r="B448" t="str">
            <v>50mm(PVC1줄)</v>
          </cell>
          <cell r="C448" t="str">
            <v>전국</v>
          </cell>
          <cell r="D448" t="str">
            <v>m</v>
          </cell>
          <cell r="L448">
            <v>5500</v>
          </cell>
          <cell r="N448">
            <v>5500</v>
          </cell>
        </row>
        <row r="449">
          <cell r="A449" t="str">
            <v>PVC연질논슬립</v>
          </cell>
          <cell r="B449" t="str">
            <v>48×23×4mm P.V.C</v>
          </cell>
          <cell r="C449" t="str">
            <v>전국</v>
          </cell>
          <cell r="D449" t="str">
            <v>m</v>
          </cell>
          <cell r="N449">
            <v>0</v>
          </cell>
        </row>
        <row r="450">
          <cell r="A450" t="str">
            <v>접착제2</v>
          </cell>
          <cell r="B450" t="str">
            <v>P.V.C 타일전용</v>
          </cell>
          <cell r="C450" t="str">
            <v>전국</v>
          </cell>
          <cell r="D450" t="str">
            <v>kg</v>
          </cell>
          <cell r="E450">
            <v>125</v>
          </cell>
          <cell r="F450">
            <v>1200</v>
          </cell>
          <cell r="N450">
            <v>1200</v>
          </cell>
        </row>
        <row r="451">
          <cell r="A451" t="str">
            <v>황동줄눈대</v>
          </cell>
          <cell r="B451" t="str">
            <v>5.0×3.0×12mm</v>
          </cell>
          <cell r="C451" t="str">
            <v>전국</v>
          </cell>
          <cell r="D451" t="str">
            <v>m</v>
          </cell>
          <cell r="E451">
            <v>616</v>
          </cell>
          <cell r="F451">
            <v>3900</v>
          </cell>
          <cell r="N451">
            <v>3900</v>
          </cell>
        </row>
        <row r="452">
          <cell r="A452" t="str">
            <v>인서트</v>
          </cell>
          <cell r="B452" t="str">
            <v>P.V.C  9mm용</v>
          </cell>
          <cell r="C452" t="str">
            <v>전국</v>
          </cell>
          <cell r="D452" t="str">
            <v>개</v>
          </cell>
          <cell r="E452">
            <v>543</v>
          </cell>
          <cell r="F452">
            <v>180</v>
          </cell>
          <cell r="G452">
            <v>420</v>
          </cell>
          <cell r="H452">
            <v>180</v>
          </cell>
          <cell r="N452">
            <v>180</v>
          </cell>
        </row>
        <row r="453">
          <cell r="A453" t="str">
            <v>달대볼트</v>
          </cell>
          <cell r="B453" t="str">
            <v>9×1,000mm 아연도</v>
          </cell>
          <cell r="C453" t="str">
            <v>전국</v>
          </cell>
          <cell r="D453" t="str">
            <v>개</v>
          </cell>
          <cell r="E453">
            <v>543</v>
          </cell>
          <cell r="F453">
            <v>1160</v>
          </cell>
          <cell r="G453">
            <v>420</v>
          </cell>
          <cell r="H453">
            <v>1160</v>
          </cell>
          <cell r="N453">
            <v>1160</v>
          </cell>
        </row>
        <row r="454">
          <cell r="A454" t="str">
            <v>케링찬넬</v>
          </cell>
          <cell r="B454" t="str">
            <v>38×12×1.2mm KS품</v>
          </cell>
          <cell r="C454" t="str">
            <v>전국</v>
          </cell>
          <cell r="D454" t="str">
            <v>m</v>
          </cell>
          <cell r="E454">
            <v>543</v>
          </cell>
          <cell r="F454">
            <v>1250</v>
          </cell>
          <cell r="G454">
            <v>420</v>
          </cell>
          <cell r="H454">
            <v>1250</v>
          </cell>
          <cell r="N454">
            <v>1250</v>
          </cell>
        </row>
        <row r="455">
          <cell r="A455" t="str">
            <v>마이너찬넬</v>
          </cell>
          <cell r="B455" t="str">
            <v>19×10×1.2mm KS품</v>
          </cell>
          <cell r="C455" t="str">
            <v>전국</v>
          </cell>
          <cell r="D455" t="str">
            <v>m</v>
          </cell>
          <cell r="E455">
            <v>543</v>
          </cell>
          <cell r="F455">
            <v>780</v>
          </cell>
          <cell r="G455">
            <v>420</v>
          </cell>
          <cell r="H455">
            <v>780</v>
          </cell>
          <cell r="N455">
            <v>780</v>
          </cell>
        </row>
        <row r="456">
          <cell r="A456" t="str">
            <v>행가및핀</v>
          </cell>
          <cell r="B456" t="str">
            <v>2.3×110×23×18mm</v>
          </cell>
          <cell r="C456" t="str">
            <v>전국</v>
          </cell>
          <cell r="D456" t="str">
            <v>조</v>
          </cell>
          <cell r="E456">
            <v>543</v>
          </cell>
          <cell r="F456">
            <v>250</v>
          </cell>
          <cell r="G456">
            <v>420</v>
          </cell>
          <cell r="H456">
            <v>250</v>
          </cell>
          <cell r="N456">
            <v>250</v>
          </cell>
        </row>
        <row r="457">
          <cell r="A457" t="str">
            <v>M-바더블</v>
          </cell>
          <cell r="B457" t="str">
            <v>50×19×0.5mm KS품</v>
          </cell>
          <cell r="C457" t="str">
            <v>전국</v>
          </cell>
          <cell r="D457" t="str">
            <v>m</v>
          </cell>
          <cell r="E457">
            <v>543</v>
          </cell>
          <cell r="F457">
            <v>800</v>
          </cell>
          <cell r="G457">
            <v>420</v>
          </cell>
          <cell r="H457">
            <v>930</v>
          </cell>
          <cell r="N457">
            <v>800</v>
          </cell>
        </row>
        <row r="458">
          <cell r="A458" t="str">
            <v>아연도피스</v>
          </cell>
          <cell r="B458" t="str">
            <v>M3.0×16mm</v>
          </cell>
          <cell r="C458" t="str">
            <v>전국</v>
          </cell>
          <cell r="D458" t="str">
            <v>개</v>
          </cell>
          <cell r="E458">
            <v>95</v>
          </cell>
          <cell r="F458">
            <v>4</v>
          </cell>
          <cell r="G458">
            <v>112</v>
          </cell>
          <cell r="H458">
            <v>11</v>
          </cell>
          <cell r="N458">
            <v>4</v>
          </cell>
        </row>
        <row r="459">
          <cell r="A459" t="str">
            <v>커텐박스</v>
          </cell>
          <cell r="B459" t="str">
            <v xml:space="preserve">1.2T×100×100 </v>
          </cell>
          <cell r="C459" t="str">
            <v>전국</v>
          </cell>
          <cell r="D459" t="str">
            <v>m</v>
          </cell>
          <cell r="L459">
            <v>11000</v>
          </cell>
          <cell r="N459">
            <v>11000</v>
          </cell>
        </row>
        <row r="460">
          <cell r="A460" t="str">
            <v>알루미늄몰딩</v>
          </cell>
          <cell r="B460" t="str">
            <v>L형 칼라 1.2mm</v>
          </cell>
          <cell r="C460" t="str">
            <v>전국</v>
          </cell>
          <cell r="D460" t="str">
            <v>m</v>
          </cell>
          <cell r="E460">
            <v>543</v>
          </cell>
          <cell r="F460">
            <v>1450</v>
          </cell>
          <cell r="N460">
            <v>1450</v>
          </cell>
        </row>
        <row r="461">
          <cell r="N461">
            <v>0</v>
          </cell>
        </row>
        <row r="462">
          <cell r="A462" t="str">
            <v>아세틸렌</v>
          </cell>
          <cell r="B462" t="str">
            <v>98% 용접용</v>
          </cell>
          <cell r="C462" t="str">
            <v>서울</v>
          </cell>
          <cell r="D462" t="str">
            <v>kg</v>
          </cell>
          <cell r="E462" t="str">
            <v>2권33</v>
          </cell>
          <cell r="F462">
            <v>17000</v>
          </cell>
          <cell r="G462">
            <v>885</v>
          </cell>
          <cell r="H462">
            <v>13000</v>
          </cell>
          <cell r="N462">
            <v>13000</v>
          </cell>
        </row>
        <row r="463">
          <cell r="A463" t="str">
            <v>산소</v>
          </cell>
          <cell r="B463">
            <v>0.99</v>
          </cell>
          <cell r="C463" t="str">
            <v>서울</v>
          </cell>
          <cell r="D463" t="str">
            <v>L</v>
          </cell>
          <cell r="E463" t="str">
            <v>2권33</v>
          </cell>
          <cell r="F463">
            <v>2.9</v>
          </cell>
          <cell r="G463">
            <v>885</v>
          </cell>
          <cell r="H463">
            <v>0</v>
          </cell>
          <cell r="I463">
            <v>1419</v>
          </cell>
          <cell r="J463">
            <v>2.7</v>
          </cell>
          <cell r="N463">
            <v>0</v>
          </cell>
        </row>
        <row r="464">
          <cell r="A464" t="str">
            <v>스트롱앙카</v>
          </cell>
          <cell r="B464" t="str">
            <v>6~8mm, L40~60mm</v>
          </cell>
          <cell r="C464" t="str">
            <v>전국</v>
          </cell>
          <cell r="D464" t="str">
            <v>개</v>
          </cell>
          <cell r="E464">
            <v>92</v>
          </cell>
          <cell r="F464">
            <v>130</v>
          </cell>
          <cell r="G464">
            <v>122</v>
          </cell>
          <cell r="H464">
            <v>137</v>
          </cell>
          <cell r="N464">
            <v>130</v>
          </cell>
        </row>
        <row r="465">
          <cell r="A465" t="str">
            <v>용접봉1</v>
          </cell>
          <cell r="B465" t="str">
            <v>KSE4301 (4.0mm)</v>
          </cell>
          <cell r="C465" t="str">
            <v>서울</v>
          </cell>
          <cell r="D465" t="str">
            <v>kg</v>
          </cell>
          <cell r="E465">
            <v>1395</v>
          </cell>
          <cell r="F465">
            <v>2980</v>
          </cell>
          <cell r="N465">
            <v>2980</v>
          </cell>
        </row>
        <row r="466">
          <cell r="A466" t="str">
            <v>용접봉2</v>
          </cell>
          <cell r="B466" t="str">
            <v>고장력강용 (4.0mm)</v>
          </cell>
          <cell r="C466" t="str">
            <v>서울</v>
          </cell>
          <cell r="D466" t="str">
            <v>kg</v>
          </cell>
          <cell r="E466">
            <v>1395</v>
          </cell>
          <cell r="F466">
            <v>3660</v>
          </cell>
          <cell r="N466">
            <v>3660</v>
          </cell>
        </row>
        <row r="467">
          <cell r="A467" t="str">
            <v>스텐용접봉</v>
          </cell>
          <cell r="B467" t="str">
            <v>E308-16 (4.0mm)</v>
          </cell>
          <cell r="C467" t="str">
            <v>서울</v>
          </cell>
          <cell r="D467" t="str">
            <v>kg</v>
          </cell>
          <cell r="E467">
            <v>1395</v>
          </cell>
          <cell r="F467">
            <v>9010</v>
          </cell>
          <cell r="G467" t="str">
            <v>1권576</v>
          </cell>
          <cell r="H467">
            <v>8885</v>
          </cell>
          <cell r="N467">
            <v>8885</v>
          </cell>
        </row>
        <row r="468">
          <cell r="A468" t="str">
            <v>150mm동판후레싱</v>
          </cell>
          <cell r="B468" t="str">
            <v>0.5×150mm</v>
          </cell>
          <cell r="C468" t="str">
            <v>서울</v>
          </cell>
          <cell r="D468" t="str">
            <v>m</v>
          </cell>
          <cell r="E468">
            <v>81</v>
          </cell>
          <cell r="F468">
            <v>6408</v>
          </cell>
          <cell r="G468">
            <v>124</v>
          </cell>
          <cell r="H468">
            <v>6608</v>
          </cell>
          <cell r="N468">
            <v>6408</v>
          </cell>
        </row>
        <row r="469">
          <cell r="A469" t="str">
            <v>스테인리스밑틀</v>
          </cell>
          <cell r="B469" t="str">
            <v>1.5×30×50mm</v>
          </cell>
          <cell r="C469" t="str">
            <v>조사</v>
          </cell>
          <cell r="D469" t="str">
            <v>m</v>
          </cell>
          <cell r="L469">
            <v>18260</v>
          </cell>
          <cell r="M469" t="str">
            <v>조사단가</v>
          </cell>
          <cell r="N469">
            <v>18260</v>
          </cell>
        </row>
        <row r="470">
          <cell r="A470" t="str">
            <v>타일마감비드</v>
          </cell>
          <cell r="B470" t="str">
            <v>스텐, 10*10</v>
          </cell>
          <cell r="C470" t="str">
            <v>전국</v>
          </cell>
          <cell r="D470" t="str">
            <v>m</v>
          </cell>
          <cell r="E470">
            <v>617</v>
          </cell>
          <cell r="F470">
            <v>2708.3333333333335</v>
          </cell>
          <cell r="N470">
            <v>2708.3333333333335</v>
          </cell>
        </row>
        <row r="471">
          <cell r="A471" t="str">
            <v>코너비드</v>
          </cell>
          <cell r="B471" t="str">
            <v>아연도50*50</v>
          </cell>
          <cell r="C471" t="str">
            <v>전국</v>
          </cell>
          <cell r="D471" t="str">
            <v>m</v>
          </cell>
          <cell r="E471">
            <v>617</v>
          </cell>
          <cell r="F471">
            <v>400</v>
          </cell>
          <cell r="N471">
            <v>400</v>
          </cell>
        </row>
        <row r="472">
          <cell r="A472" t="str">
            <v>걸레받이비드</v>
          </cell>
          <cell r="B472" t="str">
            <v>아연도10×10×30mm</v>
          </cell>
          <cell r="C472" t="str">
            <v>전국</v>
          </cell>
          <cell r="D472" t="str">
            <v>m</v>
          </cell>
          <cell r="E472">
            <v>617</v>
          </cell>
          <cell r="F472">
            <v>500</v>
          </cell>
          <cell r="N472">
            <v>500</v>
          </cell>
        </row>
        <row r="473">
          <cell r="A473" t="str">
            <v>T-바더블</v>
          </cell>
          <cell r="B473" t="str">
            <v>KS (25×38×0.4)</v>
          </cell>
          <cell r="C473" t="str">
            <v>서울</v>
          </cell>
          <cell r="D473" t="str">
            <v>m</v>
          </cell>
          <cell r="E473">
            <v>542</v>
          </cell>
          <cell r="F473">
            <v>1260</v>
          </cell>
          <cell r="G473">
            <v>420</v>
          </cell>
          <cell r="H473">
            <v>1550</v>
          </cell>
          <cell r="N473">
            <v>1260</v>
          </cell>
        </row>
        <row r="474">
          <cell r="A474" t="str">
            <v>T-바크립</v>
          </cell>
          <cell r="B474" t="str">
            <v>0.5×24×35</v>
          </cell>
          <cell r="C474" t="str">
            <v>전국</v>
          </cell>
          <cell r="D474" t="str">
            <v>개</v>
          </cell>
          <cell r="E474">
            <v>542</v>
          </cell>
          <cell r="F474">
            <v>1320</v>
          </cell>
          <cell r="G474">
            <v>420</v>
          </cell>
          <cell r="H474">
            <v>1300</v>
          </cell>
          <cell r="N474">
            <v>1300</v>
          </cell>
        </row>
        <row r="475">
          <cell r="A475" t="str">
            <v>홀드다운클립</v>
          </cell>
          <cell r="B475" t="str">
            <v>0.5mm×16×25</v>
          </cell>
          <cell r="C475" t="str">
            <v>조사</v>
          </cell>
          <cell r="D475" t="str">
            <v>개</v>
          </cell>
          <cell r="I475">
            <v>371</v>
          </cell>
          <cell r="J475">
            <v>55</v>
          </cell>
          <cell r="N475">
            <v>55</v>
          </cell>
        </row>
        <row r="476">
          <cell r="A476" t="str">
            <v>연결철물</v>
          </cell>
          <cell r="B476" t="str">
            <v>와이어클립</v>
          </cell>
          <cell r="C476" t="str">
            <v>전국</v>
          </cell>
          <cell r="D476" t="str">
            <v>개</v>
          </cell>
          <cell r="I476">
            <v>371</v>
          </cell>
          <cell r="J476">
            <v>55</v>
          </cell>
          <cell r="N476">
            <v>55</v>
          </cell>
        </row>
        <row r="477">
          <cell r="A477" t="str">
            <v>결속선</v>
          </cell>
          <cell r="B477" t="str">
            <v># 20 (0.9mm)</v>
          </cell>
          <cell r="C477" t="str">
            <v>제주</v>
          </cell>
          <cell r="D477" t="str">
            <v>kg</v>
          </cell>
          <cell r="G477">
            <v>102</v>
          </cell>
          <cell r="H477">
            <v>2160</v>
          </cell>
          <cell r="N477">
            <v>2160</v>
          </cell>
        </row>
        <row r="478">
          <cell r="A478" t="str">
            <v>알미늄점검구(600)</v>
          </cell>
          <cell r="B478" t="str">
            <v>600×600mm</v>
          </cell>
          <cell r="C478" t="str">
            <v>전국</v>
          </cell>
          <cell r="D478" t="str">
            <v>조</v>
          </cell>
          <cell r="E478">
            <v>616</v>
          </cell>
          <cell r="F478">
            <v>11000</v>
          </cell>
          <cell r="G478">
            <v>337</v>
          </cell>
          <cell r="H478">
            <v>9900</v>
          </cell>
          <cell r="N478">
            <v>9900</v>
          </cell>
        </row>
        <row r="479">
          <cell r="A479" t="str">
            <v>알미늄점검구(450)</v>
          </cell>
          <cell r="B479" t="str">
            <v>450×450mm</v>
          </cell>
          <cell r="C479" t="str">
            <v>전국</v>
          </cell>
          <cell r="D479" t="str">
            <v>조</v>
          </cell>
          <cell r="E479">
            <v>616</v>
          </cell>
          <cell r="F479">
            <v>9500</v>
          </cell>
          <cell r="G479">
            <v>337</v>
          </cell>
          <cell r="H479">
            <v>8100</v>
          </cell>
          <cell r="N479">
            <v>8100</v>
          </cell>
        </row>
        <row r="480">
          <cell r="A480" t="str">
            <v>금속공사 자재단가</v>
          </cell>
          <cell r="M480" t="str">
            <v>2018년 상반기</v>
          </cell>
        </row>
        <row r="481">
          <cell r="E481" t="str">
            <v>물   가   자   료</v>
          </cell>
          <cell r="G481" t="str">
            <v>물   가   정   보</v>
          </cell>
          <cell r="I481" t="str">
            <v>거   래   가   격</v>
          </cell>
          <cell r="K481" t="str">
            <v>시   장   조   사</v>
          </cell>
          <cell r="M481" t="str">
            <v>판   정   단   가</v>
          </cell>
        </row>
        <row r="482">
          <cell r="A482" t="str">
            <v>품            명</v>
          </cell>
          <cell r="B482" t="str">
            <v>규                  격</v>
          </cell>
          <cell r="C482" t="str">
            <v>적용지역</v>
          </cell>
          <cell r="D482" t="str">
            <v>단위</v>
          </cell>
          <cell r="E482" t="str">
            <v>재      료      비</v>
          </cell>
          <cell r="G482" t="str">
            <v>재      료      비</v>
          </cell>
          <cell r="I482" t="str">
            <v>재      료      비</v>
          </cell>
          <cell r="K482" t="str">
            <v>재      료      비</v>
          </cell>
          <cell r="M482" t="str">
            <v>재      료      비</v>
          </cell>
        </row>
        <row r="483">
          <cell r="E483" t="str">
            <v>페이지</v>
          </cell>
          <cell r="F483" t="str">
            <v>금       액</v>
          </cell>
          <cell r="G483" t="str">
            <v>페이지</v>
          </cell>
          <cell r="H483" t="str">
            <v>금       액</v>
          </cell>
          <cell r="I483" t="str">
            <v>페이지</v>
          </cell>
          <cell r="J483" t="str">
            <v>금       액</v>
          </cell>
          <cell r="K483" t="str">
            <v>페이지</v>
          </cell>
          <cell r="L483" t="str">
            <v>금       액</v>
          </cell>
          <cell r="M483" t="str">
            <v>페이지</v>
          </cell>
          <cell r="N483" t="str">
            <v>금       액</v>
          </cell>
        </row>
        <row r="484">
          <cell r="A484" t="str">
            <v>1.0T갈바륨강판</v>
          </cell>
          <cell r="B484" t="str">
            <v>1.0mm×3'×6'</v>
          </cell>
          <cell r="C484" t="str">
            <v>서울</v>
          </cell>
          <cell r="D484" t="str">
            <v>m2</v>
          </cell>
          <cell r="E484">
            <v>54</v>
          </cell>
          <cell r="F484">
            <v>13060</v>
          </cell>
          <cell r="G484">
            <v>86</v>
          </cell>
          <cell r="H484">
            <v>18300</v>
          </cell>
          <cell r="N484">
            <v>13060</v>
          </cell>
        </row>
        <row r="485">
          <cell r="A485" t="str">
            <v>1.2T갈바륨강판</v>
          </cell>
          <cell r="B485" t="str">
            <v>1.2mm×3'×6'</v>
          </cell>
          <cell r="C485" t="str">
            <v>서울</v>
          </cell>
          <cell r="D485" t="str">
            <v>m2</v>
          </cell>
          <cell r="E485">
            <v>54</v>
          </cell>
          <cell r="F485">
            <v>15350</v>
          </cell>
          <cell r="G485">
            <v>86</v>
          </cell>
          <cell r="H485">
            <v>24100</v>
          </cell>
          <cell r="N485">
            <v>15350</v>
          </cell>
        </row>
        <row r="486">
          <cell r="A486" t="str">
            <v>1.6T갈바륨강판</v>
          </cell>
          <cell r="B486" t="str">
            <v>1.6mm×3'×6'</v>
          </cell>
          <cell r="C486" t="str">
            <v>서울</v>
          </cell>
          <cell r="D486" t="str">
            <v>m2</v>
          </cell>
          <cell r="E486">
            <v>54</v>
          </cell>
          <cell r="F486">
            <v>19990</v>
          </cell>
          <cell r="N486">
            <v>19990</v>
          </cell>
        </row>
        <row r="487">
          <cell r="A487" t="str">
            <v>1.0T아연도강판</v>
          </cell>
          <cell r="B487" t="str">
            <v>1.0mm×3'×6'</v>
          </cell>
          <cell r="C487" t="str">
            <v>제주</v>
          </cell>
          <cell r="D487" t="str">
            <v>m2</v>
          </cell>
          <cell r="E487">
            <v>55</v>
          </cell>
          <cell r="F487">
            <v>13790</v>
          </cell>
          <cell r="G487">
            <v>83</v>
          </cell>
          <cell r="H487">
            <v>13132.915332232807</v>
          </cell>
          <cell r="N487">
            <v>13132.915332232807</v>
          </cell>
        </row>
        <row r="488">
          <cell r="A488" t="str">
            <v>1.2T아연도강판</v>
          </cell>
          <cell r="B488" t="str">
            <v>1.2mm×3'×6'</v>
          </cell>
          <cell r="C488" t="str">
            <v>제주</v>
          </cell>
          <cell r="D488" t="str">
            <v>m2</v>
          </cell>
          <cell r="E488">
            <v>55</v>
          </cell>
          <cell r="F488">
            <v>19180</v>
          </cell>
          <cell r="G488">
            <v>83</v>
          </cell>
          <cell r="H488">
            <v>15606.062339455742</v>
          </cell>
          <cell r="N488">
            <v>15606.062339455742</v>
          </cell>
        </row>
        <row r="489">
          <cell r="A489" t="str">
            <v>스테인리스</v>
          </cell>
          <cell r="B489" t="str">
            <v>고재, 작업부산물</v>
          </cell>
          <cell r="C489" t="str">
            <v>전국</v>
          </cell>
          <cell r="D489" t="str">
            <v>kg</v>
          </cell>
          <cell r="E489" t="str">
            <v>하47</v>
          </cell>
          <cell r="F489">
            <v>980</v>
          </cell>
          <cell r="G489">
            <v>971</v>
          </cell>
          <cell r="H489">
            <v>1200</v>
          </cell>
          <cell r="N489">
            <v>980</v>
          </cell>
        </row>
        <row r="490">
          <cell r="A490" t="str">
            <v>장애인용 PVC 핸드레일</v>
          </cell>
          <cell r="B490" t="str">
            <v>벽부형 Φ38mm, 시공도</v>
          </cell>
          <cell r="C490" t="str">
            <v>전국</v>
          </cell>
          <cell r="D490" t="str">
            <v>m</v>
          </cell>
          <cell r="E490">
            <v>651</v>
          </cell>
          <cell r="F490">
            <v>35000</v>
          </cell>
          <cell r="N490">
            <v>35000</v>
          </cell>
        </row>
        <row r="491">
          <cell r="A491" t="str">
            <v>장애인 주차안내표지판(스탠드형)</v>
          </cell>
          <cell r="B491" t="str">
            <v>분체도장 700*600*H2000mm</v>
          </cell>
          <cell r="C491" t="str">
            <v>전국</v>
          </cell>
          <cell r="D491" t="str">
            <v>개</v>
          </cell>
          <cell r="E491">
            <v>651</v>
          </cell>
          <cell r="F491">
            <v>250000</v>
          </cell>
          <cell r="G491">
            <v>187</v>
          </cell>
          <cell r="H491">
            <v>250000</v>
          </cell>
          <cell r="N491">
            <v>250000</v>
          </cell>
        </row>
        <row r="492">
          <cell r="A492" t="str">
            <v>1.2T칼라강판</v>
          </cell>
          <cell r="B492" t="str">
            <v>불소수지, 1.2T</v>
          </cell>
          <cell r="C492" t="str">
            <v>전국</v>
          </cell>
          <cell r="D492" t="str">
            <v>m2</v>
          </cell>
          <cell r="E492">
            <v>56</v>
          </cell>
          <cell r="F492">
            <v>17530</v>
          </cell>
          <cell r="G492">
            <v>89</v>
          </cell>
          <cell r="H492">
            <v>17712.048687089715</v>
          </cell>
          <cell r="N492">
            <v>17530</v>
          </cell>
        </row>
        <row r="493">
          <cell r="A493" t="str">
            <v>앵커(발코니용)</v>
          </cell>
          <cell r="B493" t="str">
            <v>10*100</v>
          </cell>
          <cell r="C493" t="str">
            <v>전국</v>
          </cell>
          <cell r="D493" t="str">
            <v>개</v>
          </cell>
          <cell r="G493">
            <v>119</v>
          </cell>
          <cell r="H493">
            <v>1050</v>
          </cell>
          <cell r="N493">
            <v>1050</v>
          </cell>
        </row>
        <row r="494">
          <cell r="A494" t="str">
            <v>스텐블라인드리벳</v>
          </cell>
          <cell r="B494" t="str">
            <v>T:3.2, 8mm</v>
          </cell>
          <cell r="C494" t="str">
            <v>전국</v>
          </cell>
          <cell r="D494" t="str">
            <v>개</v>
          </cell>
          <cell r="E494">
            <v>96</v>
          </cell>
          <cell r="F494">
            <v>51</v>
          </cell>
          <cell r="N494">
            <v>51</v>
          </cell>
        </row>
        <row r="495">
          <cell r="A495" t="str">
            <v>구조용스텐강관(50.8mm)</v>
          </cell>
          <cell r="B495" t="str">
            <v>50.8mm, 1.5t</v>
          </cell>
          <cell r="C495" t="str">
            <v>제주</v>
          </cell>
          <cell r="D495" t="str">
            <v>m</v>
          </cell>
          <cell r="G495">
            <v>93</v>
          </cell>
          <cell r="H495">
            <v>8210</v>
          </cell>
          <cell r="N495">
            <v>8210</v>
          </cell>
        </row>
        <row r="496">
          <cell r="A496" t="str">
            <v>구조용스텐강관(38.1mm)</v>
          </cell>
          <cell r="B496" t="str">
            <v>38.1mm, 1.5t</v>
          </cell>
          <cell r="C496" t="str">
            <v>제주</v>
          </cell>
          <cell r="D496" t="str">
            <v>m</v>
          </cell>
          <cell r="G496">
            <v>93</v>
          </cell>
          <cell r="H496">
            <v>7950</v>
          </cell>
          <cell r="N496">
            <v>7950</v>
          </cell>
        </row>
        <row r="497">
          <cell r="A497" t="str">
            <v>셋트앵커</v>
          </cell>
          <cell r="B497" t="str">
            <v>M10*L60</v>
          </cell>
          <cell r="C497" t="str">
            <v>전국</v>
          </cell>
          <cell r="D497" t="str">
            <v>개</v>
          </cell>
          <cell r="G497">
            <v>122</v>
          </cell>
          <cell r="H497">
            <v>155</v>
          </cell>
          <cell r="N497">
            <v>155</v>
          </cell>
        </row>
        <row r="498">
          <cell r="A498" t="str">
            <v>용접기(교류)</v>
          </cell>
          <cell r="B498" t="str">
            <v>500Amp</v>
          </cell>
          <cell r="C498" t="str">
            <v>조사</v>
          </cell>
          <cell r="D498" t="str">
            <v>HR</v>
          </cell>
          <cell r="L498">
            <v>133</v>
          </cell>
          <cell r="M498" t="str">
            <v>조사단가</v>
          </cell>
          <cell r="N498">
            <v>133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비율"/>
      <sheetName val="일위압축"/>
      <sheetName val="일위대가"/>
      <sheetName val="자재"/>
      <sheetName val="노임"/>
      <sheetName val="기계경비산출자료"/>
      <sheetName val="건설기계시간당사용료"/>
      <sheetName val="자재운반"/>
      <sheetName val="운반비산출자료"/>
      <sheetName val="석면 수수료"/>
      <sheetName val="건설폐기물 수수료"/>
      <sheetName val="크레인수수료"/>
    </sheetNames>
    <sheetDataSet>
      <sheetData sheetId="0" refreshError="1"/>
      <sheetData sheetId="1" refreshError="1"/>
      <sheetData sheetId="2" refreshError="1"/>
      <sheetData sheetId="3">
        <row r="522">
          <cell r="A522" t="str">
            <v>비닐무석면타일</v>
          </cell>
          <cell r="B522" t="str">
            <v>3×450×450mm</v>
          </cell>
          <cell r="C522" t="str">
            <v>전국</v>
          </cell>
          <cell r="D522" t="str">
            <v>m2</v>
          </cell>
          <cell r="E522">
            <v>650</v>
          </cell>
          <cell r="F522">
            <v>8800</v>
          </cell>
          <cell r="G522">
            <v>409</v>
          </cell>
          <cell r="H522">
            <v>8800</v>
          </cell>
          <cell r="N522">
            <v>8800</v>
          </cell>
        </row>
        <row r="523">
          <cell r="A523" t="str">
            <v>비닐무석면타일(고급형)</v>
          </cell>
          <cell r="B523" t="str">
            <v>3×450×450mm</v>
          </cell>
          <cell r="C523" t="str">
            <v>전국</v>
          </cell>
          <cell r="D523" t="str">
            <v>m2</v>
          </cell>
          <cell r="E523">
            <v>650</v>
          </cell>
          <cell r="F523">
            <v>12800</v>
          </cell>
          <cell r="G523">
            <v>409</v>
          </cell>
          <cell r="H523">
            <v>12800</v>
          </cell>
          <cell r="N523">
            <v>12800</v>
          </cell>
        </row>
        <row r="524">
          <cell r="A524" t="str">
            <v>PVC타일(파인+EDU)</v>
          </cell>
          <cell r="B524" t="str">
            <v>3×450×450mm</v>
          </cell>
          <cell r="C524" t="str">
            <v>전국</v>
          </cell>
          <cell r="D524" t="str">
            <v>m2</v>
          </cell>
          <cell r="E524">
            <v>649</v>
          </cell>
          <cell r="F524">
            <v>18000</v>
          </cell>
          <cell r="N524">
            <v>18000</v>
          </cell>
        </row>
        <row r="525">
          <cell r="A525" t="str">
            <v>전도성타일(고내구성)</v>
          </cell>
          <cell r="B525" t="str">
            <v>3×600×600mm</v>
          </cell>
          <cell r="C525" t="str">
            <v>전국</v>
          </cell>
          <cell r="D525" t="str">
            <v>m2</v>
          </cell>
          <cell r="E525">
            <v>650</v>
          </cell>
          <cell r="F525">
            <v>25000</v>
          </cell>
          <cell r="G525">
            <v>408</v>
          </cell>
          <cell r="H525">
            <v>25000</v>
          </cell>
          <cell r="N525">
            <v>25000</v>
          </cell>
        </row>
        <row r="526">
          <cell r="A526" t="str">
            <v>고무타일(라운드)</v>
          </cell>
          <cell r="B526" t="str">
            <v>4×500×500mm</v>
          </cell>
          <cell r="C526" t="str">
            <v>전국</v>
          </cell>
          <cell r="D526" t="str">
            <v>m2</v>
          </cell>
          <cell r="E526">
            <v>653</v>
          </cell>
          <cell r="F526">
            <v>50700</v>
          </cell>
          <cell r="G526">
            <v>405</v>
          </cell>
          <cell r="H526">
            <v>50700</v>
          </cell>
          <cell r="N526">
            <v>50700</v>
          </cell>
        </row>
        <row r="527">
          <cell r="A527" t="str">
            <v>고무타일(계단)</v>
          </cell>
          <cell r="B527" t="str">
            <v>3×480×1,200mm</v>
          </cell>
          <cell r="C527" t="str">
            <v>전국</v>
          </cell>
          <cell r="D527" t="str">
            <v>조</v>
          </cell>
          <cell r="E527">
            <v>653</v>
          </cell>
          <cell r="F527">
            <v>32000</v>
          </cell>
          <cell r="G527">
            <v>405</v>
          </cell>
          <cell r="H527">
            <v>32000</v>
          </cell>
          <cell r="N527">
            <v>32000</v>
          </cell>
        </row>
        <row r="528">
          <cell r="A528" t="str">
            <v>친환경비닐쉬트</v>
          </cell>
          <cell r="B528" t="str">
            <v>교육시설용, 6.3*1830</v>
          </cell>
          <cell r="C528" t="str">
            <v>전국</v>
          </cell>
          <cell r="D528" t="str">
            <v>m2</v>
          </cell>
          <cell r="E528">
            <v>653</v>
          </cell>
          <cell r="F528">
            <v>46000</v>
          </cell>
          <cell r="N528">
            <v>46000</v>
          </cell>
        </row>
        <row r="529">
          <cell r="A529" t="str">
            <v>친환경비닐쉬트</v>
          </cell>
          <cell r="B529" t="str">
            <v>교육시설용, 6.0*1830</v>
          </cell>
          <cell r="C529" t="str">
            <v>전국</v>
          </cell>
          <cell r="D529" t="str">
            <v>m2</v>
          </cell>
          <cell r="E529">
            <v>649</v>
          </cell>
          <cell r="F529">
            <v>41500</v>
          </cell>
          <cell r="N529">
            <v>41500</v>
          </cell>
        </row>
        <row r="530">
          <cell r="A530" t="str">
            <v>중보행용비닐쉬트</v>
          </cell>
          <cell r="B530" t="str">
            <v xml:space="preserve">2.0mm </v>
          </cell>
          <cell r="C530" t="str">
            <v>전국</v>
          </cell>
          <cell r="D530" t="str">
            <v>m2</v>
          </cell>
          <cell r="E530">
            <v>648</v>
          </cell>
          <cell r="F530">
            <v>23000</v>
          </cell>
          <cell r="G530">
            <v>409</v>
          </cell>
          <cell r="H530">
            <v>23000</v>
          </cell>
          <cell r="N530">
            <v>23000</v>
          </cell>
        </row>
        <row r="531">
          <cell r="A531" t="str">
            <v>중보행용비닐쉬트</v>
          </cell>
          <cell r="B531" t="str">
            <v xml:space="preserve">3.0mm </v>
          </cell>
          <cell r="C531" t="str">
            <v>전국</v>
          </cell>
          <cell r="D531" t="str">
            <v>m2</v>
          </cell>
          <cell r="E531">
            <v>648</v>
          </cell>
          <cell r="F531">
            <v>27000</v>
          </cell>
          <cell r="G531">
            <v>409</v>
          </cell>
          <cell r="H531">
            <v>27000</v>
          </cell>
          <cell r="N531">
            <v>27000</v>
          </cell>
        </row>
        <row r="532">
          <cell r="A532" t="str">
            <v>안전고무리브(25mm)-방염처리</v>
          </cell>
          <cell r="B532" t="str">
            <v>25mm</v>
          </cell>
          <cell r="C532" t="str">
            <v>전국</v>
          </cell>
          <cell r="D532" t="str">
            <v>m2</v>
          </cell>
          <cell r="E532">
            <v>666</v>
          </cell>
          <cell r="F532">
            <v>98000</v>
          </cell>
          <cell r="G532">
            <v>386</v>
          </cell>
          <cell r="H532">
            <v>98000</v>
          </cell>
          <cell r="N532">
            <v>98000</v>
          </cell>
        </row>
        <row r="533">
          <cell r="A533" t="str">
            <v>안전고무리브(50mm)-방염처리</v>
          </cell>
          <cell r="B533" t="str">
            <v>60×110mm</v>
          </cell>
          <cell r="C533" t="str">
            <v>전국</v>
          </cell>
          <cell r="D533" t="str">
            <v>m2</v>
          </cell>
          <cell r="E533">
            <v>666</v>
          </cell>
          <cell r="F533">
            <v>98000</v>
          </cell>
          <cell r="G533">
            <v>386</v>
          </cell>
          <cell r="H533">
            <v>98000</v>
          </cell>
          <cell r="N533">
            <v>98000</v>
          </cell>
        </row>
        <row r="534">
          <cell r="A534" t="str">
            <v>접착제(무석면)</v>
          </cell>
          <cell r="B534" t="str">
            <v>무석면 타일용</v>
          </cell>
          <cell r="C534" t="str">
            <v>전국</v>
          </cell>
          <cell r="D534" t="str">
            <v>kg</v>
          </cell>
          <cell r="E534">
            <v>124</v>
          </cell>
          <cell r="F534">
            <v>3500</v>
          </cell>
          <cell r="N534">
            <v>3500</v>
          </cell>
        </row>
        <row r="535">
          <cell r="A535" t="str">
            <v>접착제(스치로폴)</v>
          </cell>
          <cell r="B535" t="str">
            <v>스치로폴용</v>
          </cell>
          <cell r="C535" t="str">
            <v>전국</v>
          </cell>
          <cell r="D535" t="str">
            <v>kg</v>
          </cell>
          <cell r="E535">
            <v>124</v>
          </cell>
          <cell r="F535">
            <v>1200</v>
          </cell>
          <cell r="N535">
            <v>1200</v>
          </cell>
        </row>
        <row r="536">
          <cell r="A536" t="str">
            <v>왁스</v>
          </cell>
          <cell r="B536" t="str">
            <v>표  준  형</v>
          </cell>
          <cell r="C536" t="str">
            <v>전국</v>
          </cell>
          <cell r="D536" t="str">
            <v>L</v>
          </cell>
          <cell r="E536" t="str">
            <v>2권131</v>
          </cell>
          <cell r="F536">
            <v>2773.3333333333335</v>
          </cell>
          <cell r="N536">
            <v>2773.3333333333335</v>
          </cell>
        </row>
        <row r="537">
          <cell r="N537">
            <v>0</v>
          </cell>
        </row>
        <row r="538">
          <cell r="N538">
            <v>0</v>
          </cell>
        </row>
        <row r="539">
          <cell r="N539">
            <v>0</v>
          </cell>
        </row>
        <row r="540">
          <cell r="A540" t="str">
            <v>방습필름</v>
          </cell>
          <cell r="B540" t="str">
            <v>KS품 (0.04×2겹)</v>
          </cell>
          <cell r="C540" t="str">
            <v>전국</v>
          </cell>
          <cell r="D540" t="str">
            <v>m2</v>
          </cell>
          <cell r="E540" t="str">
            <v>2권18</v>
          </cell>
          <cell r="F540">
            <v>296</v>
          </cell>
          <cell r="N540">
            <v>296</v>
          </cell>
        </row>
        <row r="541">
          <cell r="A541" t="str">
            <v>양지초배지</v>
          </cell>
          <cell r="B541" t="str">
            <v>47cm×84cm A급</v>
          </cell>
          <cell r="C541" t="str">
            <v>전국</v>
          </cell>
          <cell r="D541" t="str">
            <v>m2</v>
          </cell>
          <cell r="E541">
            <v>711</v>
          </cell>
          <cell r="F541">
            <v>577</v>
          </cell>
          <cell r="N541">
            <v>577</v>
          </cell>
        </row>
        <row r="542">
          <cell r="A542" t="str">
            <v>종이벽지</v>
          </cell>
          <cell r="B542" t="str">
            <v>93cm×17.75m(광폭)</v>
          </cell>
          <cell r="C542" t="str">
            <v>전국</v>
          </cell>
          <cell r="D542" t="str">
            <v>m2</v>
          </cell>
          <cell r="E542">
            <v>712</v>
          </cell>
          <cell r="F542">
            <v>1030</v>
          </cell>
          <cell r="N542">
            <v>1030</v>
          </cell>
        </row>
        <row r="543">
          <cell r="A543" t="str">
            <v>실크.타일벽지(방염)</v>
          </cell>
          <cell r="B543" t="str">
            <v>106cm×15,6m</v>
          </cell>
          <cell r="C543" t="str">
            <v>전국</v>
          </cell>
          <cell r="D543" t="str">
            <v>m2</v>
          </cell>
          <cell r="E543">
            <v>712</v>
          </cell>
          <cell r="F543">
            <v>3650</v>
          </cell>
          <cell r="N543">
            <v>3650</v>
          </cell>
        </row>
        <row r="544">
          <cell r="A544" t="str">
            <v>화장실칸막이</v>
          </cell>
          <cell r="B544" t="str">
            <v>20T, 방수PB+HPM</v>
          </cell>
          <cell r="C544" t="str">
            <v>전국</v>
          </cell>
          <cell r="D544" t="str">
            <v>m2</v>
          </cell>
          <cell r="E544">
            <v>571</v>
          </cell>
          <cell r="F544">
            <v>120000</v>
          </cell>
          <cell r="G544">
            <v>434</v>
          </cell>
          <cell r="H544">
            <v>120000</v>
          </cell>
          <cell r="N544">
            <v>120000</v>
          </cell>
        </row>
        <row r="545">
          <cell r="A545" t="str">
            <v>화장실칸막이</v>
          </cell>
          <cell r="B545" t="str">
            <v>20T, 고급메탈 HPM, 천정 TYPE</v>
          </cell>
          <cell r="C545" t="str">
            <v>전국</v>
          </cell>
          <cell r="D545" t="str">
            <v>m2</v>
          </cell>
          <cell r="E545">
            <v>578</v>
          </cell>
          <cell r="F545">
            <v>168000</v>
          </cell>
          <cell r="G545">
            <v>428</v>
          </cell>
          <cell r="H545">
            <v>185000</v>
          </cell>
          <cell r="N545">
            <v>168000</v>
          </cell>
        </row>
        <row r="546">
          <cell r="A546" t="str">
            <v>마그네슘 몰딩</v>
          </cell>
          <cell r="B546" t="str">
            <v>I 형</v>
          </cell>
          <cell r="C546" t="str">
            <v>전국</v>
          </cell>
          <cell r="D546" t="str">
            <v>m</v>
          </cell>
          <cell r="E546">
            <v>643</v>
          </cell>
          <cell r="F546">
            <v>1000</v>
          </cell>
          <cell r="G546">
            <v>386</v>
          </cell>
          <cell r="H546">
            <v>1150</v>
          </cell>
          <cell r="N546">
            <v>1000</v>
          </cell>
        </row>
        <row r="547">
          <cell r="A547" t="str">
            <v>밀가루풀</v>
          </cell>
          <cell r="C547" t="str">
            <v>전국</v>
          </cell>
          <cell r="D547" t="str">
            <v>kg</v>
          </cell>
          <cell r="E547">
            <v>711</v>
          </cell>
          <cell r="F547">
            <v>900</v>
          </cell>
          <cell r="N547">
            <v>900</v>
          </cell>
        </row>
        <row r="548">
          <cell r="A548" t="str">
            <v>항균걸레받이</v>
          </cell>
          <cell r="B548" t="str">
            <v>15×100×2400mm</v>
          </cell>
          <cell r="C548" t="str">
            <v>전국</v>
          </cell>
          <cell r="D548" t="str">
            <v>m</v>
          </cell>
          <cell r="E548">
            <v>659</v>
          </cell>
          <cell r="F548">
            <v>4166</v>
          </cell>
          <cell r="N548">
            <v>4166</v>
          </cell>
        </row>
        <row r="549">
          <cell r="A549" t="str">
            <v>9.5mm석고보드</v>
          </cell>
          <cell r="B549" t="str">
            <v>9.5×900×2,700mm</v>
          </cell>
          <cell r="C549" t="str">
            <v>제주</v>
          </cell>
          <cell r="D549" t="str">
            <v>m2</v>
          </cell>
          <cell r="G549">
            <v>353</v>
          </cell>
          <cell r="H549">
            <v>2839.5061728395058</v>
          </cell>
          <cell r="N549">
            <v>2839.5061728395058</v>
          </cell>
        </row>
        <row r="550">
          <cell r="A550" t="str">
            <v>12.5mm석고보드</v>
          </cell>
          <cell r="B550" t="str">
            <v>12.5×900×1,800mm</v>
          </cell>
          <cell r="C550" t="str">
            <v>제주</v>
          </cell>
          <cell r="D550" t="str">
            <v>m2</v>
          </cell>
          <cell r="G550">
            <v>353</v>
          </cell>
          <cell r="H550">
            <v>3827.1604938271603</v>
          </cell>
          <cell r="N550">
            <v>3827.1604938271603</v>
          </cell>
        </row>
        <row r="551">
          <cell r="N551">
            <v>0</v>
          </cell>
        </row>
        <row r="552">
          <cell r="A552" t="str">
            <v>방화석고보드</v>
          </cell>
          <cell r="B552" t="str">
            <v>12.5X900X1800</v>
          </cell>
          <cell r="C552" t="str">
            <v>전국</v>
          </cell>
          <cell r="D552" t="str">
            <v>m2</v>
          </cell>
          <cell r="E552">
            <v>699</v>
          </cell>
          <cell r="F552">
            <v>4135</v>
          </cell>
          <cell r="G552">
            <v>355</v>
          </cell>
          <cell r="H552">
            <v>4814.8148148148148</v>
          </cell>
          <cell r="N552">
            <v>4135</v>
          </cell>
        </row>
        <row r="553">
          <cell r="A553" t="str">
            <v>수장공사 자재단가</v>
          </cell>
          <cell r="M553" t="str">
            <v>2018년 상반기</v>
          </cell>
        </row>
        <row r="554">
          <cell r="E554" t="str">
            <v>물   가   자   료</v>
          </cell>
          <cell r="G554" t="str">
            <v>물   가   정   보</v>
          </cell>
          <cell r="I554" t="str">
            <v>거   래   가   격</v>
          </cell>
          <cell r="K554" t="str">
            <v>시   장   조   사</v>
          </cell>
          <cell r="M554" t="str">
            <v>판   정   단   가</v>
          </cell>
        </row>
        <row r="555">
          <cell r="A555" t="str">
            <v>품            명</v>
          </cell>
          <cell r="B555" t="str">
            <v>규                  격</v>
          </cell>
          <cell r="C555" t="str">
            <v>적용지역</v>
          </cell>
          <cell r="D555" t="str">
            <v>단위</v>
          </cell>
          <cell r="E555" t="str">
            <v>재      료      비</v>
          </cell>
          <cell r="G555" t="str">
            <v>재      료      비</v>
          </cell>
          <cell r="I555" t="str">
            <v>재      료      비</v>
          </cell>
          <cell r="K555" t="str">
            <v>재      료      비</v>
          </cell>
          <cell r="M555" t="str">
            <v>재      료      비</v>
          </cell>
        </row>
        <row r="556">
          <cell r="E556" t="str">
            <v>페이지</v>
          </cell>
          <cell r="F556" t="str">
            <v>금       액</v>
          </cell>
          <cell r="G556" t="str">
            <v>페이지</v>
          </cell>
          <cell r="H556" t="str">
            <v>금       액</v>
          </cell>
          <cell r="I556" t="str">
            <v>페이지</v>
          </cell>
          <cell r="J556" t="str">
            <v>금       액</v>
          </cell>
          <cell r="K556" t="str">
            <v>페이지</v>
          </cell>
          <cell r="L556" t="str">
            <v>금       액</v>
          </cell>
          <cell r="M556" t="str">
            <v>페이지</v>
          </cell>
          <cell r="N556" t="str">
            <v>금       액</v>
          </cell>
        </row>
        <row r="557">
          <cell r="N557">
            <v>0</v>
          </cell>
        </row>
        <row r="558">
          <cell r="A558" t="str">
            <v>PE흡음판-방염,방오</v>
          </cell>
          <cell r="B558" t="str">
            <v>FABRIC 30K  25mm</v>
          </cell>
          <cell r="C558" t="str">
            <v>전국</v>
          </cell>
          <cell r="D558" t="str">
            <v>m2</v>
          </cell>
          <cell r="E558">
            <v>661</v>
          </cell>
          <cell r="F558">
            <v>36800</v>
          </cell>
          <cell r="G558">
            <v>386</v>
          </cell>
          <cell r="H558">
            <v>36800</v>
          </cell>
          <cell r="I558">
            <v>668</v>
          </cell>
          <cell r="J558">
            <v>30000</v>
          </cell>
          <cell r="N558">
            <v>30000</v>
          </cell>
        </row>
        <row r="559">
          <cell r="A559" t="str">
            <v>조이너</v>
          </cell>
          <cell r="B559" t="str">
            <v>난연 25mm  L형</v>
          </cell>
          <cell r="C559" t="str">
            <v>전국</v>
          </cell>
          <cell r="D559" t="str">
            <v>m</v>
          </cell>
          <cell r="E559">
            <v>659</v>
          </cell>
          <cell r="F559">
            <v>3500</v>
          </cell>
          <cell r="G559">
            <v>386</v>
          </cell>
          <cell r="H559">
            <v>1150</v>
          </cell>
          <cell r="N559">
            <v>1150</v>
          </cell>
        </row>
        <row r="560">
          <cell r="A560" t="str">
            <v>불연천장판(석고시멘트계)</v>
          </cell>
          <cell r="B560" t="str">
            <v>9.5x300x600</v>
          </cell>
          <cell r="C560" t="str">
            <v>제주</v>
          </cell>
          <cell r="D560" t="str">
            <v>m2</v>
          </cell>
          <cell r="E560">
            <v>708</v>
          </cell>
          <cell r="F560">
            <v>4200</v>
          </cell>
          <cell r="G560">
            <v>365</v>
          </cell>
          <cell r="H560">
            <v>4400</v>
          </cell>
          <cell r="N560">
            <v>4200</v>
          </cell>
        </row>
        <row r="561">
          <cell r="A561" t="str">
            <v>불연천장판(석고시멘트계)</v>
          </cell>
          <cell r="B561" t="str">
            <v>6×300×600mm (유공)</v>
          </cell>
          <cell r="C561" t="str">
            <v>전국</v>
          </cell>
          <cell r="D561" t="str">
            <v>m2</v>
          </cell>
          <cell r="E561">
            <v>709</v>
          </cell>
          <cell r="F561">
            <v>6300</v>
          </cell>
          <cell r="N561">
            <v>6300</v>
          </cell>
        </row>
        <row r="562">
          <cell r="A562" t="str">
            <v>불연천장판(미넬랄울계)</v>
          </cell>
          <cell r="B562" t="str">
            <v>12x300x600</v>
          </cell>
          <cell r="C562" t="str">
            <v>제주</v>
          </cell>
          <cell r="D562" t="str">
            <v>m2</v>
          </cell>
          <cell r="G562">
            <v>355</v>
          </cell>
          <cell r="H562">
            <v>8400</v>
          </cell>
          <cell r="N562">
            <v>8400</v>
          </cell>
        </row>
        <row r="563">
          <cell r="A563" t="str">
            <v>50mm우레탄판넬(양면불소코팅)난연PIR</v>
          </cell>
          <cell r="B563" t="str">
            <v>0.5t(양면고내후성강판)</v>
          </cell>
          <cell r="C563" t="str">
            <v>전국</v>
          </cell>
          <cell r="D563" t="str">
            <v>m2</v>
          </cell>
          <cell r="E563">
            <v>553</v>
          </cell>
          <cell r="F563">
            <v>41900</v>
          </cell>
          <cell r="G563">
            <v>428</v>
          </cell>
          <cell r="H563">
            <v>32000</v>
          </cell>
          <cell r="N563">
            <v>32000</v>
          </cell>
        </row>
        <row r="564">
          <cell r="A564" t="str">
            <v>75mm우레탄판넬(양면불소코팅)난연PIR</v>
          </cell>
          <cell r="B564" t="str">
            <v>0.5t(양면고내후성강판)</v>
          </cell>
          <cell r="C564" t="str">
            <v>전국</v>
          </cell>
          <cell r="D564" t="str">
            <v>m2</v>
          </cell>
          <cell r="E564">
            <v>553</v>
          </cell>
          <cell r="F564">
            <v>46800</v>
          </cell>
          <cell r="G564">
            <v>428</v>
          </cell>
          <cell r="H564">
            <v>35000</v>
          </cell>
          <cell r="N564">
            <v>35000</v>
          </cell>
        </row>
        <row r="565">
          <cell r="A565" t="str">
            <v xml:space="preserve"> 100mm우레탄판넬(양면불소코팅)난연PIR</v>
          </cell>
          <cell r="B565" t="str">
            <v>0.5t(양면고내후성강판)</v>
          </cell>
          <cell r="C565" t="str">
            <v>전국</v>
          </cell>
          <cell r="D565" t="str">
            <v>m2</v>
          </cell>
          <cell r="E565">
            <v>553</v>
          </cell>
          <cell r="F565">
            <v>51800</v>
          </cell>
          <cell r="G565">
            <v>428</v>
          </cell>
          <cell r="H565">
            <v>38000</v>
          </cell>
          <cell r="N565">
            <v>38000</v>
          </cell>
        </row>
        <row r="566">
          <cell r="A566" t="str">
            <v>75mm그라스울판넬(난연2급)</v>
          </cell>
          <cell r="B566" t="str">
            <v>75MM,64Kg,0.5t(양면불소코팅)</v>
          </cell>
          <cell r="C566" t="str">
            <v>전국</v>
          </cell>
          <cell r="D566" t="str">
            <v>m2</v>
          </cell>
          <cell r="E566">
            <v>551</v>
          </cell>
          <cell r="F566">
            <v>36800</v>
          </cell>
          <cell r="G566">
            <v>428</v>
          </cell>
          <cell r="H566">
            <v>33000</v>
          </cell>
          <cell r="N566">
            <v>33000</v>
          </cell>
        </row>
        <row r="567">
          <cell r="A567" t="str">
            <v>100mm그라스울판넬(난연2급)</v>
          </cell>
          <cell r="B567" t="str">
            <v>100MM,64Kg,0.5t(양면불소코팅)</v>
          </cell>
          <cell r="C567" t="str">
            <v>전국</v>
          </cell>
          <cell r="D567" t="str">
            <v>m2</v>
          </cell>
          <cell r="E567">
            <v>551</v>
          </cell>
          <cell r="F567">
            <v>41300</v>
          </cell>
          <cell r="G567">
            <v>428</v>
          </cell>
          <cell r="H567">
            <v>36000</v>
          </cell>
          <cell r="N567">
            <v>36000</v>
          </cell>
        </row>
        <row r="568">
          <cell r="N568">
            <v>0</v>
          </cell>
        </row>
        <row r="569">
          <cell r="A569" t="str">
            <v>9mm MDF(m2)</v>
          </cell>
          <cell r="B569" t="str">
            <v>9mm(표준)X1210X2440</v>
          </cell>
          <cell r="C569" t="str">
            <v>제주</v>
          </cell>
          <cell r="D569" t="str">
            <v>m2</v>
          </cell>
          <cell r="G569">
            <v>354</v>
          </cell>
          <cell r="H569">
            <v>4652.7777777777783</v>
          </cell>
          <cell r="N569">
            <v>4652.7777777777783</v>
          </cell>
        </row>
        <row r="570">
          <cell r="A570" t="str">
            <v>9mm MDF(매)</v>
          </cell>
          <cell r="B570" t="str">
            <v>9mm(표준)X1210X2440</v>
          </cell>
          <cell r="C570" t="str">
            <v>제주</v>
          </cell>
          <cell r="D570" t="str">
            <v>매</v>
          </cell>
          <cell r="G570">
            <v>354</v>
          </cell>
          <cell r="H570">
            <v>13400</v>
          </cell>
          <cell r="N570">
            <v>13400</v>
          </cell>
        </row>
        <row r="571">
          <cell r="A571" t="str">
            <v xml:space="preserve"> 농구라인 마킹</v>
          </cell>
          <cell r="B571" t="str">
            <v>국제규격</v>
          </cell>
          <cell r="C571" t="str">
            <v>전국</v>
          </cell>
          <cell r="D571" t="str">
            <v>코트</v>
          </cell>
          <cell r="E571">
            <v>659</v>
          </cell>
          <cell r="F571">
            <v>500000</v>
          </cell>
          <cell r="G571">
            <v>398</v>
          </cell>
          <cell r="H571">
            <v>550000</v>
          </cell>
          <cell r="N571">
            <v>500000</v>
          </cell>
        </row>
        <row r="572">
          <cell r="A572" t="str">
            <v xml:space="preserve"> 배구라인 마킹</v>
          </cell>
          <cell r="B572" t="str">
            <v>국제규격</v>
          </cell>
          <cell r="C572" t="str">
            <v>전국</v>
          </cell>
          <cell r="D572" t="str">
            <v>코트</v>
          </cell>
          <cell r="E572">
            <v>659</v>
          </cell>
          <cell r="F572">
            <v>350000</v>
          </cell>
          <cell r="G572">
            <v>398</v>
          </cell>
          <cell r="H572">
            <v>400000</v>
          </cell>
          <cell r="N572">
            <v>350000</v>
          </cell>
        </row>
        <row r="573">
          <cell r="A573" t="str">
            <v>배트민턴라인마킹</v>
          </cell>
          <cell r="B573" t="str">
            <v>국제규격</v>
          </cell>
          <cell r="C573" t="str">
            <v>전국</v>
          </cell>
          <cell r="D573" t="str">
            <v>코트</v>
          </cell>
          <cell r="E573">
            <v>659</v>
          </cell>
          <cell r="F573">
            <v>400000</v>
          </cell>
          <cell r="G573">
            <v>398</v>
          </cell>
          <cell r="H573">
            <v>450000</v>
          </cell>
          <cell r="N573">
            <v>400000</v>
          </cell>
        </row>
        <row r="574">
          <cell r="A574" t="str">
            <v xml:space="preserve"> 배구금구 설치</v>
          </cell>
          <cell r="B574" t="str">
            <v>황  동  재</v>
          </cell>
          <cell r="C574" t="str">
            <v>전국</v>
          </cell>
          <cell r="D574" t="str">
            <v>코트</v>
          </cell>
          <cell r="E574">
            <v>662</v>
          </cell>
          <cell r="F574">
            <v>450000</v>
          </cell>
          <cell r="N574">
            <v>450000</v>
          </cell>
        </row>
        <row r="575">
          <cell r="A575" t="str">
            <v>열경화성천장재-난연</v>
          </cell>
          <cell r="B575" t="str">
            <v>300x600x1.5T</v>
          </cell>
          <cell r="C575" t="str">
            <v>전국</v>
          </cell>
          <cell r="D575" t="str">
            <v>m2</v>
          </cell>
          <cell r="E575">
            <v>709</v>
          </cell>
          <cell r="F575">
            <v>46000</v>
          </cell>
          <cell r="G575">
            <v>338</v>
          </cell>
          <cell r="H575">
            <v>63000</v>
          </cell>
          <cell r="N575">
            <v>46000</v>
          </cell>
        </row>
        <row r="576">
          <cell r="A576" t="str">
            <v>열경화성천장재-난연</v>
          </cell>
          <cell r="B576" t="str">
            <v>600x600x1.5T</v>
          </cell>
          <cell r="C576" t="str">
            <v>전국</v>
          </cell>
          <cell r="D576" t="str">
            <v>m2</v>
          </cell>
          <cell r="E576">
            <v>709</v>
          </cell>
          <cell r="F576">
            <v>44000</v>
          </cell>
          <cell r="G576">
            <v>338</v>
          </cell>
          <cell r="H576">
            <v>53000</v>
          </cell>
          <cell r="N576">
            <v>44000</v>
          </cell>
        </row>
        <row r="577">
          <cell r="A577" t="str">
            <v>치장합판강화후로링보드</v>
          </cell>
          <cell r="B577" t="str">
            <v>난연1급,12x190x1200</v>
          </cell>
          <cell r="C577" t="str">
            <v>전국</v>
          </cell>
          <cell r="D577" t="str">
            <v>m2</v>
          </cell>
          <cell r="N577">
            <v>0</v>
          </cell>
        </row>
        <row r="578">
          <cell r="A578" t="str">
            <v>합판강화걸레받이</v>
          </cell>
          <cell r="B578" t="str">
            <v>18Tx120</v>
          </cell>
          <cell r="C578" t="str">
            <v>전국</v>
          </cell>
          <cell r="D578" t="str">
            <v>m</v>
          </cell>
          <cell r="E578">
            <v>659</v>
          </cell>
          <cell r="F578">
            <v>3500</v>
          </cell>
          <cell r="N578">
            <v>3500</v>
          </cell>
        </row>
        <row r="579">
          <cell r="A579" t="str">
            <v>천장몰딩</v>
          </cell>
          <cell r="B579" t="str">
            <v>래핑몰딩, 30x30</v>
          </cell>
          <cell r="C579" t="str">
            <v>전국</v>
          </cell>
          <cell r="D579" t="str">
            <v>m</v>
          </cell>
          <cell r="E579">
            <v>587</v>
          </cell>
          <cell r="F579">
            <v>1957</v>
          </cell>
          <cell r="N579">
            <v>1957</v>
          </cell>
        </row>
        <row r="580">
          <cell r="A580" t="str">
            <v>접착제(목재용)</v>
          </cell>
          <cell r="B580" t="str">
            <v>만능본드</v>
          </cell>
          <cell r="C580" t="str">
            <v>전국</v>
          </cell>
          <cell r="D580" t="str">
            <v>kg</v>
          </cell>
          <cell r="E580">
            <v>125</v>
          </cell>
          <cell r="F580">
            <v>1200</v>
          </cell>
          <cell r="N580">
            <v>1200</v>
          </cell>
        </row>
        <row r="581">
          <cell r="A581" t="str">
            <v>마그네슘보드(난연1급)</v>
          </cell>
          <cell r="B581" t="str">
            <v>12T, 난연1급</v>
          </cell>
          <cell r="C581" t="str">
            <v>전국</v>
          </cell>
          <cell r="D581" t="str">
            <v>M2</v>
          </cell>
          <cell r="G581">
            <v>357</v>
          </cell>
          <cell r="H581">
            <v>8209.8765432098753</v>
          </cell>
          <cell r="N581">
            <v>8209.8765432098753</v>
          </cell>
        </row>
        <row r="582">
          <cell r="A582" t="str">
            <v>마그네슘보드 8T(난연1급)</v>
          </cell>
          <cell r="B582" t="str">
            <v>8T, 난연1급</v>
          </cell>
          <cell r="C582" t="str">
            <v>전국</v>
          </cell>
          <cell r="D582" t="str">
            <v>M2</v>
          </cell>
          <cell r="G582">
            <v>357</v>
          </cell>
          <cell r="H582">
            <v>6358.024691358024</v>
          </cell>
          <cell r="N582">
            <v>6358.024691358024</v>
          </cell>
        </row>
        <row r="583">
          <cell r="A583" t="str">
            <v>마그네슘보드6T(난연1급)</v>
          </cell>
          <cell r="B583" t="str">
            <v>6T, 난연1급</v>
          </cell>
          <cell r="C583" t="str">
            <v>전국</v>
          </cell>
          <cell r="D583" t="str">
            <v>M2</v>
          </cell>
          <cell r="G583">
            <v>357</v>
          </cell>
          <cell r="H583">
            <v>5432.0987654320988</v>
          </cell>
          <cell r="N583">
            <v>5432.0987654320988</v>
          </cell>
        </row>
        <row r="584">
          <cell r="A584" t="str">
            <v>마그네슘보드(난연1급)</v>
          </cell>
          <cell r="B584" t="str">
            <v>4.5T, 난연1급</v>
          </cell>
          <cell r="C584" t="str">
            <v>전국</v>
          </cell>
          <cell r="D584" t="str">
            <v>M2</v>
          </cell>
          <cell r="G584">
            <v>357</v>
          </cell>
          <cell r="H584">
            <v>5061.7283950617284</v>
          </cell>
          <cell r="N584">
            <v>5061.7283950617284</v>
          </cell>
        </row>
        <row r="585">
          <cell r="A585" t="str">
            <v>인테리어필름(시공도)</v>
          </cell>
          <cell r="B585" t="str">
            <v>0.4T, 방염우드및 단색</v>
          </cell>
          <cell r="C585" t="str">
            <v>전국</v>
          </cell>
          <cell r="D585" t="str">
            <v>M2</v>
          </cell>
          <cell r="E585">
            <v>700</v>
          </cell>
          <cell r="F585">
            <v>29500</v>
          </cell>
          <cell r="G585">
            <v>412</v>
          </cell>
          <cell r="H585">
            <v>29500</v>
          </cell>
          <cell r="N585">
            <v>29500</v>
          </cell>
        </row>
        <row r="586">
          <cell r="A586" t="str">
            <v>인테리어필름(시공도)</v>
          </cell>
          <cell r="B586" t="str">
            <v>0.4T,방염메탈</v>
          </cell>
          <cell r="C586" t="str">
            <v>전국</v>
          </cell>
          <cell r="D586" t="str">
            <v>M2</v>
          </cell>
          <cell r="E586">
            <v>700</v>
          </cell>
          <cell r="F586">
            <v>30000</v>
          </cell>
          <cell r="G586">
            <v>412</v>
          </cell>
          <cell r="H586">
            <v>30000</v>
          </cell>
          <cell r="N586">
            <v>30000</v>
          </cell>
        </row>
        <row r="587">
          <cell r="A587" t="str">
            <v>인테리어필름(시공도)</v>
          </cell>
          <cell r="B587" t="str">
            <v>0.4T,비방염우드</v>
          </cell>
          <cell r="C587" t="str">
            <v>전국</v>
          </cell>
          <cell r="D587" t="str">
            <v>M2</v>
          </cell>
          <cell r="E587">
            <v>700</v>
          </cell>
          <cell r="F587">
            <v>26500</v>
          </cell>
          <cell r="G587">
            <v>412</v>
          </cell>
          <cell r="H587">
            <v>26500</v>
          </cell>
          <cell r="N587">
            <v>26500</v>
          </cell>
        </row>
        <row r="588">
          <cell r="A588" t="str">
            <v>수장공사 자재단가</v>
          </cell>
          <cell r="M588" t="str">
            <v>2018년 상반기</v>
          </cell>
        </row>
        <row r="589">
          <cell r="E589" t="str">
            <v>물   가   자   료</v>
          </cell>
          <cell r="G589" t="str">
            <v>물   가   정   보</v>
          </cell>
          <cell r="I589" t="str">
            <v>거   래   가   격</v>
          </cell>
          <cell r="K589" t="str">
            <v>시   장   조   사</v>
          </cell>
          <cell r="M589" t="str">
            <v>판   정   단   가</v>
          </cell>
        </row>
        <row r="590">
          <cell r="A590" t="str">
            <v>품            명</v>
          </cell>
          <cell r="B590" t="str">
            <v>규                  격</v>
          </cell>
          <cell r="C590" t="str">
            <v>적용지역</v>
          </cell>
          <cell r="D590" t="str">
            <v>단위</v>
          </cell>
          <cell r="E590" t="str">
            <v>재      료      비</v>
          </cell>
          <cell r="G590" t="str">
            <v>재      료      비</v>
          </cell>
          <cell r="I590" t="str">
            <v>재      료      비</v>
          </cell>
          <cell r="K590" t="str">
            <v>재      료      비</v>
          </cell>
          <cell r="M590" t="str">
            <v>재      료      비</v>
          </cell>
        </row>
        <row r="591">
          <cell r="E591" t="str">
            <v>페이지</v>
          </cell>
          <cell r="F591" t="str">
            <v>금       액</v>
          </cell>
          <cell r="G591" t="str">
            <v>페이지</v>
          </cell>
          <cell r="H591" t="str">
            <v>금       액</v>
          </cell>
          <cell r="I591" t="str">
            <v>페이지</v>
          </cell>
          <cell r="J591" t="str">
            <v>금       액</v>
          </cell>
          <cell r="K591" t="str">
            <v>페이지</v>
          </cell>
          <cell r="L591" t="str">
            <v>금       액</v>
          </cell>
          <cell r="M591" t="str">
            <v>페이지</v>
          </cell>
          <cell r="N591" t="str">
            <v>금       액</v>
          </cell>
        </row>
        <row r="592">
          <cell r="A592" t="str">
            <v>30mm단열재(0.03)</v>
          </cell>
          <cell r="B592" t="str">
            <v>비중0.03</v>
          </cell>
          <cell r="C592" t="str">
            <v>제주</v>
          </cell>
          <cell r="D592" t="str">
            <v>m2</v>
          </cell>
          <cell r="G592">
            <v>366</v>
          </cell>
          <cell r="H592">
            <v>5185</v>
          </cell>
          <cell r="N592">
            <v>5185</v>
          </cell>
        </row>
        <row r="593">
          <cell r="A593" t="str">
            <v>50mm단열재(0.03)</v>
          </cell>
          <cell r="B593" t="str">
            <v>비중0.03</v>
          </cell>
          <cell r="C593" t="str">
            <v>제주</v>
          </cell>
          <cell r="D593" t="str">
            <v>m2</v>
          </cell>
          <cell r="G593">
            <v>366</v>
          </cell>
          <cell r="H593">
            <v>8642</v>
          </cell>
          <cell r="N593">
            <v>8642</v>
          </cell>
        </row>
        <row r="594">
          <cell r="A594" t="str">
            <v>70mm단열재(0.03)</v>
          </cell>
          <cell r="B594" t="str">
            <v>비중0.03</v>
          </cell>
          <cell r="C594" t="str">
            <v>제주</v>
          </cell>
          <cell r="D594" t="str">
            <v>m2</v>
          </cell>
          <cell r="G594">
            <v>366</v>
          </cell>
          <cell r="H594">
            <v>12098.765432098764</v>
          </cell>
          <cell r="N594">
            <v>12098.765432098764</v>
          </cell>
        </row>
        <row r="595">
          <cell r="A595" t="str">
            <v>75mm단열재(0.03)</v>
          </cell>
          <cell r="B595" t="str">
            <v>비중0.03</v>
          </cell>
          <cell r="C595" t="str">
            <v>제주</v>
          </cell>
          <cell r="D595" t="str">
            <v>m2</v>
          </cell>
          <cell r="G595">
            <v>366</v>
          </cell>
          <cell r="H595">
            <v>12963</v>
          </cell>
          <cell r="N595">
            <v>12963</v>
          </cell>
        </row>
        <row r="596">
          <cell r="A596" t="str">
            <v>80mm단열재(0.03)</v>
          </cell>
          <cell r="B596" t="str">
            <v>비중0.03</v>
          </cell>
          <cell r="C596" t="str">
            <v>제주</v>
          </cell>
          <cell r="D596" t="str">
            <v>m2</v>
          </cell>
          <cell r="G596">
            <v>366</v>
          </cell>
          <cell r="H596">
            <v>13827</v>
          </cell>
          <cell r="N596">
            <v>13827</v>
          </cell>
        </row>
        <row r="597">
          <cell r="A597" t="str">
            <v>85mm단열재(0.03)</v>
          </cell>
          <cell r="B597" t="str">
            <v>비중0.03</v>
          </cell>
          <cell r="C597" t="str">
            <v>제주</v>
          </cell>
          <cell r="D597" t="str">
            <v>m2</v>
          </cell>
          <cell r="G597">
            <v>366</v>
          </cell>
          <cell r="H597">
            <v>14691</v>
          </cell>
          <cell r="N597">
            <v>14691</v>
          </cell>
        </row>
        <row r="598">
          <cell r="A598" t="str">
            <v>90mm단열재(0.03)</v>
          </cell>
          <cell r="B598" t="str">
            <v>비중0.03</v>
          </cell>
          <cell r="C598" t="str">
            <v>제주</v>
          </cell>
          <cell r="D598" t="str">
            <v>m2</v>
          </cell>
          <cell r="G598">
            <v>366</v>
          </cell>
          <cell r="H598">
            <v>15555.555555555555</v>
          </cell>
          <cell r="N598">
            <v>15555.555555555555</v>
          </cell>
        </row>
        <row r="599">
          <cell r="A599" t="str">
            <v>100mm단열재(0.03)</v>
          </cell>
          <cell r="B599" t="str">
            <v>비중0.03</v>
          </cell>
          <cell r="C599" t="str">
            <v>제주</v>
          </cell>
          <cell r="D599" t="str">
            <v>m2</v>
          </cell>
          <cell r="G599">
            <v>366</v>
          </cell>
          <cell r="H599">
            <v>17284</v>
          </cell>
          <cell r="N599">
            <v>17284</v>
          </cell>
        </row>
        <row r="600">
          <cell r="A600" t="str">
            <v>105mm단열재(0.03)</v>
          </cell>
          <cell r="B600" t="str">
            <v>비중0.03</v>
          </cell>
          <cell r="C600" t="str">
            <v>제주</v>
          </cell>
          <cell r="D600" t="str">
            <v>m2</v>
          </cell>
          <cell r="G600">
            <v>366</v>
          </cell>
          <cell r="H600">
            <v>18148.148148148146</v>
          </cell>
          <cell r="N600">
            <v>18148.148148148146</v>
          </cell>
        </row>
        <row r="601">
          <cell r="A601" t="str">
            <v>115mm단열재(0.03)</v>
          </cell>
          <cell r="B601" t="str">
            <v>비중0.03</v>
          </cell>
          <cell r="C601" t="str">
            <v>제주</v>
          </cell>
          <cell r="D601" t="str">
            <v>m2</v>
          </cell>
          <cell r="G601">
            <v>366</v>
          </cell>
          <cell r="H601">
            <v>19876.543209876541</v>
          </cell>
          <cell r="N601">
            <v>19876.543209876541</v>
          </cell>
        </row>
        <row r="602">
          <cell r="A602" t="str">
            <v>120mm단열재(0.03)</v>
          </cell>
          <cell r="B602" t="str">
            <v>비중0.03</v>
          </cell>
          <cell r="C602" t="str">
            <v>제주</v>
          </cell>
          <cell r="D602" t="str">
            <v>m2</v>
          </cell>
          <cell r="G602">
            <v>366</v>
          </cell>
          <cell r="H602">
            <v>20740.740740740741</v>
          </cell>
          <cell r="N602">
            <v>20740.740740740741</v>
          </cell>
        </row>
        <row r="603">
          <cell r="A603" t="str">
            <v>150mm단열재(0.03)</v>
          </cell>
          <cell r="B603" t="str">
            <v>비중0.03</v>
          </cell>
          <cell r="C603" t="str">
            <v>제주</v>
          </cell>
          <cell r="D603" t="str">
            <v>m2</v>
          </cell>
          <cell r="G603">
            <v>366</v>
          </cell>
          <cell r="H603">
            <v>25925.925925925923</v>
          </cell>
          <cell r="N603">
            <v>25925.925925925923</v>
          </cell>
        </row>
        <row r="604">
          <cell r="A604" t="str">
            <v>50mm단열재(0.02)</v>
          </cell>
          <cell r="B604" t="str">
            <v>비중0.02</v>
          </cell>
          <cell r="C604" t="str">
            <v>제주</v>
          </cell>
          <cell r="D604" t="str">
            <v>m2</v>
          </cell>
          <cell r="G604">
            <v>366</v>
          </cell>
          <cell r="H604">
            <v>5833</v>
          </cell>
          <cell r="N604">
            <v>5833</v>
          </cell>
        </row>
        <row r="605">
          <cell r="A605" t="str">
            <v>50mm단열재(0.025)</v>
          </cell>
          <cell r="B605" t="str">
            <v>비중 0.025</v>
          </cell>
          <cell r="C605" t="str">
            <v>제주</v>
          </cell>
          <cell r="D605" t="str">
            <v>m2</v>
          </cell>
          <cell r="G605">
            <v>366</v>
          </cell>
          <cell r="H605">
            <v>7346</v>
          </cell>
          <cell r="N605">
            <v>7346</v>
          </cell>
        </row>
        <row r="606">
          <cell r="A606" t="str">
            <v>80mm단열재(0.02)</v>
          </cell>
          <cell r="B606" t="str">
            <v>비중0.02</v>
          </cell>
          <cell r="C606" t="str">
            <v>제주</v>
          </cell>
          <cell r="D606" t="str">
            <v>m2</v>
          </cell>
          <cell r="G606">
            <v>366</v>
          </cell>
          <cell r="H606">
            <v>9333</v>
          </cell>
          <cell r="N606">
            <v>9333</v>
          </cell>
        </row>
        <row r="607">
          <cell r="A607" t="str">
            <v>80mm단열재(0.025)</v>
          </cell>
          <cell r="B607" t="str">
            <v>비중 0.025</v>
          </cell>
          <cell r="C607" t="str">
            <v>제주</v>
          </cell>
          <cell r="D607" t="str">
            <v>m2</v>
          </cell>
          <cell r="G607">
            <v>366</v>
          </cell>
          <cell r="H607">
            <v>11753</v>
          </cell>
          <cell r="N607">
            <v>11753</v>
          </cell>
        </row>
        <row r="608">
          <cell r="A608" t="str">
            <v>이중마루판 스틸판넬</v>
          </cell>
          <cell r="B608" t="str">
            <v>(600*600),전도성타일 3T</v>
          </cell>
          <cell r="C608" t="str">
            <v>전국</v>
          </cell>
          <cell r="D608" t="str">
            <v>M2</v>
          </cell>
          <cell r="E608">
            <v>670</v>
          </cell>
          <cell r="F608">
            <v>88000</v>
          </cell>
          <cell r="G608">
            <v>377</v>
          </cell>
          <cell r="H608">
            <v>115000</v>
          </cell>
          <cell r="N608">
            <v>88000</v>
          </cell>
        </row>
        <row r="609">
          <cell r="A609" t="str">
            <v>PE폼</v>
          </cell>
          <cell r="B609" t="str">
            <v>3MM</v>
          </cell>
          <cell r="C609" t="str">
            <v>조사</v>
          </cell>
          <cell r="D609" t="str">
            <v>m2</v>
          </cell>
          <cell r="L609">
            <v>727</v>
          </cell>
          <cell r="M609" t="str">
            <v>조사단가</v>
          </cell>
          <cell r="N609">
            <v>727</v>
          </cell>
        </row>
        <row r="683">
          <cell r="A683" t="str">
            <v>외부에멀죤페인트</v>
          </cell>
          <cell r="B683" t="str">
            <v>KSM 6010-1종1급</v>
          </cell>
          <cell r="C683" t="str">
            <v>서울</v>
          </cell>
          <cell r="D683" t="str">
            <v>L</v>
          </cell>
          <cell r="E683">
            <v>629</v>
          </cell>
          <cell r="F683">
            <v>5705.5555555555557</v>
          </cell>
          <cell r="G683">
            <v>255</v>
          </cell>
          <cell r="H683">
            <v>4061.1111111111113</v>
          </cell>
          <cell r="N683">
            <v>4061.1111111111113</v>
          </cell>
        </row>
        <row r="684">
          <cell r="A684" t="str">
            <v>고내후성 외부수성</v>
          </cell>
          <cell r="B684" t="str">
            <v>실리콘도료</v>
          </cell>
          <cell r="C684" t="str">
            <v>서울</v>
          </cell>
          <cell r="D684" t="str">
            <v>L</v>
          </cell>
          <cell r="E684">
            <v>629</v>
          </cell>
          <cell r="F684">
            <v>9388.8888888888887</v>
          </cell>
          <cell r="G684">
            <v>255</v>
          </cell>
          <cell r="H684">
            <v>3466</v>
          </cell>
          <cell r="N684">
            <v>3466</v>
          </cell>
        </row>
        <row r="685">
          <cell r="A685" t="str">
            <v>친환경 내부수성</v>
          </cell>
          <cell r="B685" t="str">
            <v>합성수지에멀젼</v>
          </cell>
          <cell r="C685" t="str">
            <v>서울</v>
          </cell>
          <cell r="D685" t="str">
            <v>L</v>
          </cell>
          <cell r="E685">
            <v>629</v>
          </cell>
          <cell r="F685">
            <v>4856</v>
          </cell>
          <cell r="G685">
            <v>255</v>
          </cell>
          <cell r="H685">
            <v>2855</v>
          </cell>
          <cell r="N685">
            <v>2855</v>
          </cell>
        </row>
        <row r="686">
          <cell r="A686" t="str">
            <v>조합페인트</v>
          </cell>
          <cell r="B686" t="str">
            <v>KSM 6020-1종1급 (녹색)</v>
          </cell>
          <cell r="C686" t="str">
            <v>서울</v>
          </cell>
          <cell r="D686" t="str">
            <v>L</v>
          </cell>
          <cell r="E686">
            <v>630</v>
          </cell>
          <cell r="F686">
            <v>5877.7777777777774</v>
          </cell>
          <cell r="G686">
            <v>255</v>
          </cell>
          <cell r="H686">
            <v>5133.333333333333</v>
          </cell>
          <cell r="N686">
            <v>5133.333333333333</v>
          </cell>
        </row>
        <row r="687">
          <cell r="A687" t="str">
            <v>페인트신너</v>
          </cell>
          <cell r="B687" t="str">
            <v>KSM 6060-1종</v>
          </cell>
          <cell r="C687" t="str">
            <v>서울</v>
          </cell>
          <cell r="D687" t="str">
            <v>L</v>
          </cell>
          <cell r="E687">
            <v>633</v>
          </cell>
          <cell r="F687">
            <v>2711</v>
          </cell>
          <cell r="G687">
            <v>255</v>
          </cell>
          <cell r="H687">
            <v>2433.3333333333335</v>
          </cell>
          <cell r="N687">
            <v>2433.3333333333335</v>
          </cell>
        </row>
        <row r="688">
          <cell r="A688" t="str">
            <v>착색재</v>
          </cell>
          <cell r="C688" t="str">
            <v>견적</v>
          </cell>
          <cell r="D688" t="str">
            <v>kg</v>
          </cell>
          <cell r="I688">
            <v>259</v>
          </cell>
          <cell r="J688">
            <v>8400</v>
          </cell>
          <cell r="N688">
            <v>8400</v>
          </cell>
        </row>
        <row r="689">
          <cell r="A689" t="str">
            <v>넝마</v>
          </cell>
          <cell r="B689" t="str">
            <v>면 90% 상품</v>
          </cell>
          <cell r="C689" t="str">
            <v>전국</v>
          </cell>
          <cell r="D689" t="str">
            <v>kg</v>
          </cell>
          <cell r="E689" t="str">
            <v>2-130</v>
          </cell>
          <cell r="F689">
            <v>2500</v>
          </cell>
          <cell r="G689">
            <v>971</v>
          </cell>
          <cell r="H689">
            <v>2000</v>
          </cell>
          <cell r="N689">
            <v>2000</v>
          </cell>
        </row>
        <row r="690">
          <cell r="A690" t="str">
            <v>연마지</v>
          </cell>
          <cell r="B690" t="str">
            <v>#120 - #180</v>
          </cell>
          <cell r="C690" t="str">
            <v>전국</v>
          </cell>
          <cell r="D690" t="str">
            <v>매</v>
          </cell>
          <cell r="E690">
            <v>1420</v>
          </cell>
          <cell r="F690">
            <v>260</v>
          </cell>
          <cell r="G690" t="str">
            <v>1-611</v>
          </cell>
          <cell r="H690">
            <v>275</v>
          </cell>
          <cell r="N690">
            <v>260</v>
          </cell>
        </row>
        <row r="691">
          <cell r="A691" t="str">
            <v>퍼티(외부용)-친환경</v>
          </cell>
          <cell r="B691" t="str">
            <v>수성(백색)</v>
          </cell>
          <cell r="C691" t="str">
            <v>전국</v>
          </cell>
          <cell r="D691" t="str">
            <v>kg</v>
          </cell>
          <cell r="E691">
            <v>636</v>
          </cell>
          <cell r="F691">
            <v>1260</v>
          </cell>
          <cell r="G691">
            <v>260</v>
          </cell>
          <cell r="H691">
            <v>1260</v>
          </cell>
          <cell r="N691">
            <v>1260</v>
          </cell>
        </row>
        <row r="692">
          <cell r="A692" t="str">
            <v>퍼티(내부용)-친환경</v>
          </cell>
          <cell r="B692" t="str">
            <v>수성(백색)</v>
          </cell>
          <cell r="C692" t="str">
            <v>전국</v>
          </cell>
          <cell r="D692" t="str">
            <v>kg</v>
          </cell>
          <cell r="E692">
            <v>636</v>
          </cell>
          <cell r="F692">
            <v>752</v>
          </cell>
          <cell r="G692">
            <v>260</v>
          </cell>
          <cell r="H692">
            <v>752</v>
          </cell>
          <cell r="N692">
            <v>752</v>
          </cell>
        </row>
        <row r="693">
          <cell r="A693" t="str">
            <v>광명단페인트㉿</v>
          </cell>
          <cell r="B693" t="str">
            <v>KSM 6030-5종(오렌지)</v>
          </cell>
          <cell r="C693" t="str">
            <v>서울</v>
          </cell>
          <cell r="D693" t="str">
            <v>L</v>
          </cell>
          <cell r="E693">
            <v>632</v>
          </cell>
          <cell r="F693">
            <v>6944.4444444444443</v>
          </cell>
          <cell r="G693">
            <v>255</v>
          </cell>
          <cell r="H693">
            <v>8167</v>
          </cell>
          <cell r="N693">
            <v>6944.4444444444443</v>
          </cell>
        </row>
        <row r="694">
          <cell r="A694" t="str">
            <v>합성수지신너</v>
          </cell>
          <cell r="B694" t="str">
            <v>KSM 6060-2종</v>
          </cell>
          <cell r="C694" t="str">
            <v>전국</v>
          </cell>
          <cell r="D694" t="str">
            <v>L</v>
          </cell>
          <cell r="E694">
            <v>633</v>
          </cell>
          <cell r="F694">
            <v>2711</v>
          </cell>
          <cell r="G694">
            <v>255</v>
          </cell>
          <cell r="H694">
            <v>2700</v>
          </cell>
          <cell r="N694">
            <v>2700</v>
          </cell>
        </row>
        <row r="695">
          <cell r="A695" t="str">
            <v>바니스</v>
          </cell>
          <cell r="B695" t="str">
            <v>KSM 6050-1종</v>
          </cell>
          <cell r="C695" t="str">
            <v>전국</v>
          </cell>
          <cell r="D695" t="str">
            <v>L</v>
          </cell>
          <cell r="E695">
            <v>632</v>
          </cell>
          <cell r="F695">
            <v>3000</v>
          </cell>
          <cell r="G695">
            <v>255</v>
          </cell>
          <cell r="H695">
            <v>3050</v>
          </cell>
          <cell r="N695">
            <v>3000</v>
          </cell>
        </row>
        <row r="696">
          <cell r="A696" t="str">
            <v>오일퍼티</v>
          </cell>
          <cell r="B696" t="str">
            <v>백      색</v>
          </cell>
          <cell r="C696" t="str">
            <v>서울</v>
          </cell>
          <cell r="D696" t="str">
            <v>kg</v>
          </cell>
          <cell r="L696">
            <v>1280</v>
          </cell>
          <cell r="M696" t="str">
            <v>조사단가</v>
          </cell>
          <cell r="N696">
            <v>1280</v>
          </cell>
        </row>
        <row r="697">
          <cell r="A697" t="str">
            <v>우드필러(방염)</v>
          </cell>
          <cell r="B697" t="str">
            <v>KSM 5319-3종</v>
          </cell>
          <cell r="C697" t="str">
            <v>조사</v>
          </cell>
          <cell r="D697" t="str">
            <v>L</v>
          </cell>
          <cell r="L697">
            <v>5816</v>
          </cell>
          <cell r="M697" t="str">
            <v>조사단가</v>
          </cell>
          <cell r="N697">
            <v>5816</v>
          </cell>
        </row>
        <row r="698">
          <cell r="A698" t="str">
            <v>우드실라</v>
          </cell>
          <cell r="B698" t="str">
            <v>투      명</v>
          </cell>
          <cell r="C698" t="str">
            <v>조사</v>
          </cell>
          <cell r="D698" t="str">
            <v>L</v>
          </cell>
          <cell r="L698">
            <v>5600</v>
          </cell>
          <cell r="M698" t="str">
            <v>조사단가</v>
          </cell>
          <cell r="N698">
            <v>5600</v>
          </cell>
        </row>
        <row r="699">
          <cell r="A699" t="str">
            <v>샌딩실라</v>
          </cell>
          <cell r="B699" t="str">
            <v>투명 하도용</v>
          </cell>
          <cell r="C699" t="str">
            <v>서울</v>
          </cell>
          <cell r="D699" t="str">
            <v>L</v>
          </cell>
          <cell r="E699">
            <v>633</v>
          </cell>
          <cell r="F699">
            <v>6268.75</v>
          </cell>
          <cell r="G699">
            <v>261</v>
          </cell>
          <cell r="H699">
            <v>6216.666666666667</v>
          </cell>
          <cell r="N699">
            <v>6216.666666666667</v>
          </cell>
        </row>
        <row r="700">
          <cell r="A700" t="str">
            <v>방염락카-투명</v>
          </cell>
          <cell r="B700" t="str">
            <v>목재용</v>
          </cell>
          <cell r="C700" t="str">
            <v>전국</v>
          </cell>
          <cell r="D700" t="str">
            <v>L</v>
          </cell>
          <cell r="E700">
            <v>617</v>
          </cell>
          <cell r="G700">
            <v>262</v>
          </cell>
          <cell r="H700">
            <v>10000</v>
          </cell>
          <cell r="N700">
            <v>10000</v>
          </cell>
        </row>
        <row r="701">
          <cell r="A701" t="str">
            <v>방염락카신너</v>
          </cell>
          <cell r="B701" t="str">
            <v>A급</v>
          </cell>
          <cell r="C701" t="str">
            <v>전국</v>
          </cell>
          <cell r="D701" t="str">
            <v>L</v>
          </cell>
          <cell r="E701">
            <v>617</v>
          </cell>
          <cell r="G701">
            <v>262</v>
          </cell>
          <cell r="H701">
            <v>8333</v>
          </cell>
          <cell r="N701">
            <v>8333</v>
          </cell>
        </row>
        <row r="702">
          <cell r="A702" t="str">
            <v>에폭시계프라이머</v>
          </cell>
          <cell r="B702" t="str">
            <v>에폭시계</v>
          </cell>
          <cell r="C702" t="str">
            <v>전국</v>
          </cell>
          <cell r="D702" t="str">
            <v>L</v>
          </cell>
          <cell r="E702">
            <v>501</v>
          </cell>
          <cell r="F702">
            <v>4000</v>
          </cell>
          <cell r="G702">
            <v>236</v>
          </cell>
          <cell r="H702">
            <v>5500</v>
          </cell>
          <cell r="N702">
            <v>4000</v>
          </cell>
        </row>
        <row r="703">
          <cell r="A703" t="str">
            <v>에폭시계본타일중도</v>
          </cell>
          <cell r="B703" t="str">
            <v>에폭시계</v>
          </cell>
          <cell r="C703" t="str">
            <v>전국</v>
          </cell>
          <cell r="D703" t="str">
            <v>L</v>
          </cell>
          <cell r="E703">
            <v>627</v>
          </cell>
          <cell r="F703">
            <v>7000</v>
          </cell>
          <cell r="G703">
            <v>236</v>
          </cell>
          <cell r="H703">
            <v>8344</v>
          </cell>
          <cell r="N703">
            <v>7000</v>
          </cell>
        </row>
        <row r="704">
          <cell r="A704" t="str">
            <v>에폭시계본타일상도</v>
          </cell>
          <cell r="B704" t="str">
            <v>에폭시계</v>
          </cell>
          <cell r="C704" t="str">
            <v>전국</v>
          </cell>
          <cell r="D704" t="str">
            <v>L</v>
          </cell>
          <cell r="E704">
            <v>627</v>
          </cell>
          <cell r="F704">
            <v>7000</v>
          </cell>
          <cell r="G704">
            <v>236</v>
          </cell>
          <cell r="H704">
            <v>9066</v>
          </cell>
          <cell r="N704">
            <v>7000</v>
          </cell>
        </row>
        <row r="705">
          <cell r="A705" t="str">
            <v>아크릴계본타일중도</v>
          </cell>
          <cell r="B705" t="str">
            <v>아크릴계</v>
          </cell>
          <cell r="C705" t="str">
            <v>전국</v>
          </cell>
          <cell r="D705" t="str">
            <v>L</v>
          </cell>
          <cell r="E705">
            <v>637</v>
          </cell>
          <cell r="F705">
            <v>5850</v>
          </cell>
          <cell r="G705">
            <v>271</v>
          </cell>
          <cell r="H705">
            <v>2362</v>
          </cell>
          <cell r="N705">
            <v>2362</v>
          </cell>
        </row>
        <row r="706">
          <cell r="A706" t="str">
            <v>아크릴계본타일상도</v>
          </cell>
          <cell r="B706" t="str">
            <v>아클릴계</v>
          </cell>
          <cell r="C706" t="str">
            <v>전국</v>
          </cell>
          <cell r="D706" t="str">
            <v>L</v>
          </cell>
          <cell r="E706">
            <v>637</v>
          </cell>
          <cell r="F706">
            <v>6361</v>
          </cell>
          <cell r="G706">
            <v>271</v>
          </cell>
          <cell r="H706">
            <v>4825</v>
          </cell>
          <cell r="N706">
            <v>4825</v>
          </cell>
        </row>
        <row r="707">
          <cell r="A707" t="str">
            <v>아크릴계프라이머</v>
          </cell>
          <cell r="B707" t="str">
            <v>아클릴계</v>
          </cell>
          <cell r="C707" t="str">
            <v>전국</v>
          </cell>
          <cell r="D707" t="str">
            <v>L</v>
          </cell>
          <cell r="G707">
            <v>271</v>
          </cell>
          <cell r="H707">
            <v>6786.1111111111113</v>
          </cell>
          <cell r="N707">
            <v>6786.1111111111113</v>
          </cell>
        </row>
        <row r="708">
          <cell r="A708" t="str">
            <v>철재표면프라이머</v>
          </cell>
          <cell r="B708" t="str">
            <v>철재표면전처리용</v>
          </cell>
          <cell r="C708" t="str">
            <v>서울</v>
          </cell>
          <cell r="D708" t="str">
            <v>L</v>
          </cell>
          <cell r="E708">
            <v>632</v>
          </cell>
          <cell r="F708">
            <v>5016.666666666667</v>
          </cell>
          <cell r="N708">
            <v>5016.666666666667</v>
          </cell>
        </row>
        <row r="709">
          <cell r="A709" t="str">
            <v>외단열시스템(T)-표준</v>
          </cell>
          <cell r="B709" t="str">
            <v>접착제+EPS75T+유리섬유메쉬+마감재</v>
          </cell>
          <cell r="C709" t="str">
            <v>전국</v>
          </cell>
          <cell r="D709" t="str">
            <v>m2</v>
          </cell>
          <cell r="E709">
            <v>581</v>
          </cell>
          <cell r="F709">
            <v>39858</v>
          </cell>
          <cell r="N709">
            <v>39858</v>
          </cell>
        </row>
        <row r="710">
          <cell r="A710" t="str">
            <v>외단열시스템(M)-표준</v>
          </cell>
          <cell r="B710" t="str">
            <v>접착제+유리섬유메쉬+마감재</v>
          </cell>
          <cell r="C710" t="str">
            <v>전국</v>
          </cell>
          <cell r="D710" t="str">
            <v>m2</v>
          </cell>
          <cell r="E710">
            <v>581</v>
          </cell>
          <cell r="F710">
            <v>25933</v>
          </cell>
          <cell r="G710">
            <v>248</v>
          </cell>
          <cell r="H710">
            <v>28500</v>
          </cell>
          <cell r="N710">
            <v>25933</v>
          </cell>
        </row>
        <row r="711">
          <cell r="A711" t="str">
            <v>외단열시스템(F)-표준</v>
          </cell>
          <cell r="B711" t="str">
            <v>프라이머+마감재</v>
          </cell>
          <cell r="C711" t="str">
            <v>전국</v>
          </cell>
          <cell r="D711" t="str">
            <v>m2</v>
          </cell>
          <cell r="E711">
            <v>581</v>
          </cell>
          <cell r="F711">
            <v>15500</v>
          </cell>
          <cell r="G711">
            <v>248</v>
          </cell>
          <cell r="H711">
            <v>19000</v>
          </cell>
          <cell r="N711">
            <v>15500</v>
          </cell>
        </row>
        <row r="712">
          <cell r="A712" t="str">
            <v>비오염성수성페인트</v>
          </cell>
          <cell r="B712" t="str">
            <v>낙서방지용</v>
          </cell>
          <cell r="D712" t="str">
            <v>L</v>
          </cell>
          <cell r="E712">
            <v>628</v>
          </cell>
          <cell r="F712">
            <v>7311.1111111111113</v>
          </cell>
          <cell r="G712">
            <v>276</v>
          </cell>
          <cell r="H712">
            <v>6511</v>
          </cell>
          <cell r="N712">
            <v>6511</v>
          </cell>
        </row>
        <row r="713">
          <cell r="A713" t="str">
            <v>도장공사 자재단가</v>
          </cell>
          <cell r="M713" t="str">
            <v>2018년 상반기</v>
          </cell>
        </row>
        <row r="714">
          <cell r="E714" t="str">
            <v>물   가   자   료</v>
          </cell>
          <cell r="G714" t="str">
            <v>물   가   정   보</v>
          </cell>
          <cell r="I714" t="str">
            <v>거   래   가   격</v>
          </cell>
          <cell r="K714" t="str">
            <v>시   장   조   사</v>
          </cell>
          <cell r="M714" t="str">
            <v>판   정   단   가</v>
          </cell>
        </row>
        <row r="715">
          <cell r="A715" t="str">
            <v>품            명</v>
          </cell>
          <cell r="B715" t="str">
            <v>규                  격</v>
          </cell>
          <cell r="C715" t="str">
            <v>적용지역</v>
          </cell>
          <cell r="D715" t="str">
            <v>단위</v>
          </cell>
          <cell r="E715" t="str">
            <v>재      료      비</v>
          </cell>
          <cell r="G715" t="str">
            <v>재      료      비</v>
          </cell>
          <cell r="I715" t="str">
            <v>재      료      비</v>
          </cell>
          <cell r="K715" t="str">
            <v>재      료      비</v>
          </cell>
          <cell r="M715" t="str">
            <v>재      료      비</v>
          </cell>
        </row>
        <row r="716">
          <cell r="E716" t="str">
            <v>페이지</v>
          </cell>
          <cell r="F716" t="str">
            <v>금       액</v>
          </cell>
          <cell r="G716" t="str">
            <v>페이지</v>
          </cell>
          <cell r="H716" t="str">
            <v>금       액</v>
          </cell>
          <cell r="I716" t="str">
            <v>페이지</v>
          </cell>
          <cell r="J716" t="str">
            <v>금       액</v>
          </cell>
          <cell r="K716" t="str">
            <v>페이지</v>
          </cell>
          <cell r="L716" t="str">
            <v>금       액</v>
          </cell>
          <cell r="M716" t="str">
            <v>페이지</v>
          </cell>
          <cell r="N716" t="str">
            <v>금       액</v>
          </cell>
        </row>
        <row r="717">
          <cell r="A717" t="str">
            <v>외부에멀죤페인트</v>
          </cell>
          <cell r="B717" t="str">
            <v>KSM 6010-1종1급</v>
          </cell>
          <cell r="C717" t="str">
            <v>서울</v>
          </cell>
          <cell r="D717" t="str">
            <v>L</v>
          </cell>
          <cell r="E717">
            <v>629</v>
          </cell>
          <cell r="F717">
            <v>5705.5555555555557</v>
          </cell>
          <cell r="G717">
            <v>254</v>
          </cell>
          <cell r="H717">
            <v>4061.1111111111113</v>
          </cell>
          <cell r="N717">
            <v>4061.1111111111113</v>
          </cell>
        </row>
        <row r="718">
          <cell r="A718" t="str">
            <v>내부에멀죤페인트</v>
          </cell>
          <cell r="B718" t="str">
            <v>KSM 6010-2종1급</v>
          </cell>
          <cell r="C718" t="str">
            <v>서울</v>
          </cell>
          <cell r="D718" t="str">
            <v>L</v>
          </cell>
          <cell r="E718">
            <v>629</v>
          </cell>
          <cell r="F718">
            <v>3505.5555555555557</v>
          </cell>
          <cell r="G718">
            <v>254</v>
          </cell>
          <cell r="H718">
            <v>3380.5555555555557</v>
          </cell>
          <cell r="N718">
            <v>3380.5555555555557</v>
          </cell>
        </row>
        <row r="719">
          <cell r="A719" t="str">
            <v>퍼티(외부용)</v>
          </cell>
          <cell r="B719" t="str">
            <v>수성(백색)</v>
          </cell>
          <cell r="C719" t="str">
            <v>전국</v>
          </cell>
          <cell r="D719" t="str">
            <v>kg</v>
          </cell>
          <cell r="E719">
            <v>636</v>
          </cell>
          <cell r="F719">
            <v>1260</v>
          </cell>
          <cell r="G719">
            <v>260</v>
          </cell>
          <cell r="H719">
            <v>1260</v>
          </cell>
          <cell r="N719">
            <v>1260</v>
          </cell>
        </row>
        <row r="720">
          <cell r="A720" t="str">
            <v>퍼티(내부용) 친환경</v>
          </cell>
          <cell r="B720" t="str">
            <v>수성(백색)</v>
          </cell>
          <cell r="C720" t="str">
            <v>전국</v>
          </cell>
          <cell r="D720" t="str">
            <v>kg</v>
          </cell>
          <cell r="E720">
            <v>620</v>
          </cell>
          <cell r="F720">
            <v>752</v>
          </cell>
          <cell r="G720">
            <v>260</v>
          </cell>
          <cell r="H720">
            <v>752</v>
          </cell>
          <cell r="N720">
            <v>752</v>
          </cell>
        </row>
        <row r="721">
          <cell r="A721" t="str">
            <v>에폭시</v>
          </cell>
          <cell r="B721" t="str">
            <v>콘크리트균열보수용(습식)</v>
          </cell>
          <cell r="C721" t="str">
            <v>전국</v>
          </cell>
          <cell r="D721" t="str">
            <v>KG</v>
          </cell>
          <cell r="E721">
            <v>122</v>
          </cell>
          <cell r="F721">
            <v>18000</v>
          </cell>
          <cell r="G721">
            <v>281</v>
          </cell>
          <cell r="H721">
            <v>6000</v>
          </cell>
          <cell r="N721">
            <v>6000</v>
          </cell>
        </row>
        <row r="722">
          <cell r="A722" t="str">
            <v>에폭시퍼티</v>
          </cell>
          <cell r="C722" t="str">
            <v>전국</v>
          </cell>
          <cell r="D722" t="str">
            <v>KG</v>
          </cell>
          <cell r="E722">
            <v>642</v>
          </cell>
          <cell r="F722">
            <v>5000</v>
          </cell>
          <cell r="G722">
            <v>261</v>
          </cell>
          <cell r="H722">
            <v>7711</v>
          </cell>
          <cell r="N722">
            <v>5000</v>
          </cell>
        </row>
        <row r="723">
          <cell r="A723" t="str">
            <v>에폭시신너</v>
          </cell>
          <cell r="C723" t="str">
            <v>전국</v>
          </cell>
          <cell r="E723">
            <v>646</v>
          </cell>
          <cell r="F723">
            <v>3000</v>
          </cell>
          <cell r="G723">
            <v>260</v>
          </cell>
          <cell r="H723">
            <v>3416</v>
          </cell>
          <cell r="N723">
            <v>3000</v>
          </cell>
        </row>
        <row r="724">
          <cell r="A724" t="str">
            <v>에폭시주입용 주사기</v>
          </cell>
          <cell r="C724" t="str">
            <v>전국</v>
          </cell>
          <cell r="E724">
            <v>122</v>
          </cell>
          <cell r="F724">
            <v>500</v>
          </cell>
          <cell r="N724">
            <v>500</v>
          </cell>
        </row>
        <row r="725">
          <cell r="A725" t="str">
            <v>F-TAPE</v>
          </cell>
          <cell r="B725" t="str">
            <v>35~100mm</v>
          </cell>
          <cell r="C725" t="str">
            <v>전국</v>
          </cell>
          <cell r="D725" t="str">
            <v>m</v>
          </cell>
          <cell r="L725">
            <v>50</v>
          </cell>
          <cell r="N725">
            <v>50</v>
          </cell>
        </row>
        <row r="726">
          <cell r="A726" t="str">
            <v>무늬코트</v>
          </cell>
          <cell r="B726" t="str">
            <v>무광</v>
          </cell>
          <cell r="C726" t="str">
            <v>전국</v>
          </cell>
          <cell r="D726" t="str">
            <v>L</v>
          </cell>
          <cell r="E726">
            <v>643</v>
          </cell>
          <cell r="F726">
            <v>5488</v>
          </cell>
          <cell r="G726">
            <v>273</v>
          </cell>
          <cell r="H726">
            <v>7000</v>
          </cell>
          <cell r="N726">
            <v>5488</v>
          </cell>
        </row>
        <row r="727">
          <cell r="A727" t="str">
            <v>알카리삼출방지프라이머</v>
          </cell>
          <cell r="B727" t="str">
            <v>무늬코트 전용</v>
          </cell>
          <cell r="C727" t="str">
            <v>전국</v>
          </cell>
          <cell r="D727" t="str">
            <v>L</v>
          </cell>
          <cell r="E727">
            <v>641</v>
          </cell>
          <cell r="F727">
            <v>2722.2222222222222</v>
          </cell>
          <cell r="N727">
            <v>2722.2222222222222</v>
          </cell>
        </row>
        <row r="728">
          <cell r="A728" t="str">
            <v>알카리삼출방지시너</v>
          </cell>
          <cell r="C728" t="str">
            <v>전국</v>
          </cell>
          <cell r="D728" t="str">
            <v>L</v>
          </cell>
          <cell r="E728">
            <v>641</v>
          </cell>
          <cell r="F728">
            <v>1777.7777777777778</v>
          </cell>
          <cell r="N728">
            <v>1777.7777777777778</v>
          </cell>
        </row>
        <row r="729">
          <cell r="A729" t="str">
            <v>상도용도료</v>
          </cell>
          <cell r="B729" t="str">
            <v>투명</v>
          </cell>
          <cell r="C729" t="str">
            <v>전국</v>
          </cell>
          <cell r="D729" t="str">
            <v>L</v>
          </cell>
          <cell r="E729">
            <v>643</v>
          </cell>
          <cell r="F729">
            <v>5072.2222222222226</v>
          </cell>
          <cell r="N729">
            <v>5072.2222222222226</v>
          </cell>
        </row>
        <row r="730">
          <cell r="A730" t="str">
            <v>에폭시 페인트</v>
          </cell>
          <cell r="B730" t="str">
            <v>백색</v>
          </cell>
          <cell r="C730" t="str">
            <v>전국</v>
          </cell>
          <cell r="D730" t="str">
            <v>L</v>
          </cell>
          <cell r="G730">
            <v>281</v>
          </cell>
          <cell r="H730">
            <v>7961</v>
          </cell>
          <cell r="N730">
            <v>7961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opLeftCell="B1" zoomScaleNormal="100" workbookViewId="0">
      <selection activeCell="D3" sqref="D3:D5"/>
    </sheetView>
  </sheetViews>
  <sheetFormatPr defaultRowHeight="20.100000000000001" customHeight="1"/>
  <cols>
    <col min="1" max="1" width="49.140625" style="40" hidden="1" customWidth="1"/>
    <col min="2" max="2" width="5.7109375" style="40" customWidth="1"/>
    <col min="3" max="3" width="18.85546875" style="40" customWidth="1"/>
    <col min="4" max="4" width="17.42578125" style="41" customWidth="1"/>
    <col min="5" max="5" width="6.7109375" style="41" customWidth="1"/>
    <col min="6" max="11" width="13.7109375" style="117" customWidth="1"/>
    <col min="12" max="12" width="15.28515625" style="1" customWidth="1"/>
    <col min="13" max="13" width="9.140625" style="1"/>
    <col min="14" max="15" width="11.28515625" style="1" bestFit="1" customWidth="1"/>
    <col min="16" max="16384" width="9.140625" style="1"/>
  </cols>
  <sheetData>
    <row r="1" spans="1:12" s="138" customFormat="1" ht="35.1" customHeight="1">
      <c r="A1" s="121"/>
      <c r="B1" s="433" t="s">
        <v>272</v>
      </c>
      <c r="C1" s="434"/>
      <c r="D1" s="434"/>
      <c r="E1" s="434"/>
      <c r="F1" s="434"/>
      <c r="G1" s="434"/>
      <c r="H1" s="434"/>
      <c r="I1" s="434"/>
      <c r="J1" s="434"/>
      <c r="K1" s="434"/>
      <c r="L1" s="435"/>
    </row>
    <row r="2" spans="1:12" s="111" customFormat="1" ht="17.25" customHeight="1">
      <c r="A2" s="109"/>
      <c r="B2" s="110"/>
      <c r="C2" s="110"/>
      <c r="D2" s="110"/>
      <c r="E2" s="110"/>
      <c r="F2" s="112"/>
      <c r="G2" s="112"/>
      <c r="H2" s="112"/>
      <c r="I2" s="112"/>
      <c r="J2" s="112"/>
      <c r="K2" s="112"/>
      <c r="L2" s="112"/>
    </row>
    <row r="3" spans="1:12" s="114" customFormat="1" ht="24.95" customHeight="1">
      <c r="A3" s="113"/>
      <c r="B3" s="487" t="s">
        <v>259</v>
      </c>
      <c r="C3" s="488" t="s">
        <v>216</v>
      </c>
      <c r="D3" s="488" t="s">
        <v>217</v>
      </c>
      <c r="E3" s="488" t="s">
        <v>237</v>
      </c>
      <c r="F3" s="492" t="s">
        <v>206</v>
      </c>
      <c r="G3" s="494"/>
      <c r="H3" s="494"/>
      <c r="I3" s="493"/>
      <c r="J3" s="490" t="s">
        <v>207</v>
      </c>
      <c r="K3" s="491"/>
      <c r="L3" s="482" t="s">
        <v>208</v>
      </c>
    </row>
    <row r="4" spans="1:12" s="114" customFormat="1" ht="24.95" customHeight="1">
      <c r="A4" s="113"/>
      <c r="B4" s="488"/>
      <c r="C4" s="488"/>
      <c r="D4" s="488"/>
      <c r="E4" s="488"/>
      <c r="F4" s="492" t="s">
        <v>209</v>
      </c>
      <c r="G4" s="493"/>
      <c r="H4" s="492" t="s">
        <v>255</v>
      </c>
      <c r="I4" s="493"/>
      <c r="J4" s="483" t="s">
        <v>235</v>
      </c>
      <c r="K4" s="485" t="s">
        <v>236</v>
      </c>
      <c r="L4" s="482"/>
    </row>
    <row r="5" spans="1:12" s="114" customFormat="1" ht="24.95" customHeight="1">
      <c r="A5" s="113"/>
      <c r="B5" s="488"/>
      <c r="C5" s="489"/>
      <c r="D5" s="488"/>
      <c r="E5" s="488"/>
      <c r="F5" s="115" t="s">
        <v>210</v>
      </c>
      <c r="G5" s="116" t="s">
        <v>211</v>
      </c>
      <c r="H5" s="115" t="s">
        <v>210</v>
      </c>
      <c r="I5" s="161" t="s">
        <v>211</v>
      </c>
      <c r="J5" s="484"/>
      <c r="K5" s="486"/>
      <c r="L5" s="482"/>
    </row>
    <row r="6" spans="1:12" s="169" customFormat="1" ht="23.1" customHeight="1">
      <c r="A6" s="162" t="str">
        <f>CONCATENATE(C6,D6,E6)</f>
        <v>PLC - CPU모듈64KEA</v>
      </c>
      <c r="B6" s="479" t="s">
        <v>260</v>
      </c>
      <c r="C6" s="163" t="s">
        <v>238</v>
      </c>
      <c r="D6" s="164" t="s">
        <v>239</v>
      </c>
      <c r="E6" s="165" t="s">
        <v>247</v>
      </c>
      <c r="F6" s="166"/>
      <c r="G6" s="167"/>
      <c r="H6" s="167"/>
      <c r="I6" s="167"/>
      <c r="J6" s="168"/>
      <c r="K6" s="168"/>
      <c r="L6" s="168"/>
    </row>
    <row r="7" spans="1:12" s="169" customFormat="1" ht="23.1" customHeight="1">
      <c r="A7" s="162"/>
      <c r="B7" s="480"/>
      <c r="C7" s="163" t="s">
        <v>240</v>
      </c>
      <c r="D7" s="164" t="s">
        <v>241</v>
      </c>
      <c r="E7" s="165" t="s">
        <v>247</v>
      </c>
      <c r="F7" s="166"/>
      <c r="G7" s="167"/>
      <c r="H7" s="167"/>
      <c r="I7" s="167"/>
      <c r="J7" s="168"/>
      <c r="K7" s="168"/>
      <c r="L7" s="168"/>
    </row>
    <row r="8" spans="1:12" s="169" customFormat="1" ht="23.1" customHeight="1">
      <c r="A8" s="162"/>
      <c r="B8" s="480"/>
      <c r="C8" s="163" t="s">
        <v>242</v>
      </c>
      <c r="D8" s="164" t="s">
        <v>243</v>
      </c>
      <c r="E8" s="165" t="s">
        <v>247</v>
      </c>
      <c r="F8" s="166"/>
      <c r="G8" s="167"/>
      <c r="H8" s="167"/>
      <c r="I8" s="167"/>
      <c r="J8" s="168"/>
      <c r="K8" s="168"/>
      <c r="L8" s="168"/>
    </row>
    <row r="9" spans="1:12" s="169" customFormat="1" ht="23.1" customHeight="1">
      <c r="A9" s="162"/>
      <c r="B9" s="480"/>
      <c r="C9" s="163" t="s">
        <v>244</v>
      </c>
      <c r="D9" s="164" t="s">
        <v>245</v>
      </c>
      <c r="E9" s="165" t="s">
        <v>247</v>
      </c>
      <c r="F9" s="166"/>
      <c r="G9" s="167"/>
      <c r="H9" s="167"/>
      <c r="I9" s="167"/>
      <c r="J9" s="168"/>
      <c r="K9" s="168"/>
      <c r="L9" s="168"/>
    </row>
    <row r="10" spans="1:12" s="169" customFormat="1" ht="23.1" customHeight="1">
      <c r="A10" s="162"/>
      <c r="B10" s="480"/>
      <c r="C10" s="163" t="s">
        <v>246</v>
      </c>
      <c r="D10" s="164" t="s">
        <v>245</v>
      </c>
      <c r="E10" s="165" t="s">
        <v>247</v>
      </c>
      <c r="F10" s="166"/>
      <c r="G10" s="167"/>
      <c r="H10" s="167"/>
      <c r="I10" s="167"/>
      <c r="J10" s="168"/>
      <c r="K10" s="168"/>
      <c r="L10" s="168"/>
    </row>
    <row r="11" spans="1:12" s="169" customFormat="1" ht="23.1" customHeight="1">
      <c r="A11" s="162"/>
      <c r="B11" s="480"/>
      <c r="C11" s="163" t="s">
        <v>256</v>
      </c>
      <c r="D11" s="164" t="s">
        <v>257</v>
      </c>
      <c r="E11" s="170" t="s">
        <v>258</v>
      </c>
      <c r="F11" s="166"/>
      <c r="G11" s="167"/>
      <c r="H11" s="167"/>
      <c r="I11" s="167"/>
      <c r="J11" s="168"/>
      <c r="K11" s="168"/>
      <c r="L11" s="168"/>
    </row>
    <row r="12" spans="1:12" s="169" customFormat="1" ht="23.1" customHeight="1">
      <c r="A12" s="162" t="str">
        <f>CONCATENATE(C12,D12,E12)</f>
        <v>인터폰 2선식SET</v>
      </c>
      <c r="B12" s="480"/>
      <c r="C12" s="163" t="s">
        <v>214</v>
      </c>
      <c r="D12" s="164" t="s">
        <v>218</v>
      </c>
      <c r="E12" s="170" t="s">
        <v>213</v>
      </c>
      <c r="F12" s="166"/>
      <c r="G12" s="167"/>
      <c r="H12" s="167"/>
      <c r="I12" s="167"/>
      <c r="J12" s="168"/>
      <c r="K12" s="168"/>
      <c r="L12" s="168"/>
    </row>
    <row r="13" spans="1:12" s="169" customFormat="1" ht="23.1" customHeight="1">
      <c r="A13" s="162"/>
      <c r="B13" s="480"/>
      <c r="C13" s="163" t="s">
        <v>215</v>
      </c>
      <c r="D13" s="164" t="s">
        <v>219</v>
      </c>
      <c r="E13" s="165" t="s">
        <v>247</v>
      </c>
      <c r="F13" s="166"/>
      <c r="G13" s="167"/>
      <c r="H13" s="167"/>
      <c r="I13" s="167"/>
      <c r="J13" s="168"/>
      <c r="K13" s="168"/>
      <c r="L13" s="168"/>
    </row>
    <row r="14" spans="1:12" s="169" customFormat="1" ht="23.1" customHeight="1">
      <c r="A14" s="162" t="str">
        <f t="shared" ref="A14:A17" si="0">CONCATENATE(C14,D14,E14)</f>
        <v>저압유도전동기 220v, 0.4kw대</v>
      </c>
      <c r="B14" s="480"/>
      <c r="C14" s="171" t="s">
        <v>253</v>
      </c>
      <c r="D14" s="164" t="s">
        <v>254</v>
      </c>
      <c r="E14" s="170" t="s">
        <v>212</v>
      </c>
      <c r="F14" s="166"/>
      <c r="G14" s="167"/>
      <c r="H14" s="167"/>
      <c r="I14" s="167"/>
      <c r="J14" s="168"/>
      <c r="K14" s="168"/>
      <c r="L14" s="168"/>
    </row>
    <row r="15" spans="1:12" s="169" customFormat="1" ht="23.1" customHeight="1">
      <c r="A15" s="162"/>
      <c r="B15" s="480"/>
      <c r="C15" s="171" t="s">
        <v>248</v>
      </c>
      <c r="D15" s="164" t="s">
        <v>249</v>
      </c>
      <c r="E15" s="170" t="s">
        <v>196</v>
      </c>
      <c r="F15" s="166"/>
      <c r="G15" s="167"/>
      <c r="H15" s="167"/>
      <c r="I15" s="167"/>
      <c r="J15" s="168"/>
      <c r="K15" s="168"/>
      <c r="L15" s="168"/>
    </row>
    <row r="16" spans="1:12" s="169" customFormat="1" ht="23.1" customHeight="1">
      <c r="A16" s="162"/>
      <c r="B16" s="480"/>
      <c r="C16" s="171" t="s">
        <v>250</v>
      </c>
      <c r="D16" s="164" t="s">
        <v>251</v>
      </c>
      <c r="E16" s="170" t="s">
        <v>196</v>
      </c>
      <c r="F16" s="166"/>
      <c r="G16" s="167"/>
      <c r="H16" s="167"/>
      <c r="I16" s="167"/>
      <c r="J16" s="168"/>
      <c r="K16" s="168"/>
      <c r="L16" s="168"/>
    </row>
    <row r="17" spans="1:12" s="169" customFormat="1" ht="23.1" customHeight="1">
      <c r="A17" s="162" t="str">
        <f t="shared" si="0"/>
        <v>플랫폼 320kg 기준식</v>
      </c>
      <c r="B17" s="480"/>
      <c r="C17" s="171" t="s">
        <v>275</v>
      </c>
      <c r="D17" s="164" t="s">
        <v>252</v>
      </c>
      <c r="E17" s="170" t="s">
        <v>202</v>
      </c>
      <c r="F17" s="172"/>
      <c r="G17" s="173"/>
      <c r="H17" s="173"/>
      <c r="I17" s="173"/>
      <c r="J17" s="168"/>
      <c r="K17" s="168"/>
      <c r="L17" s="168"/>
    </row>
    <row r="18" spans="1:12" s="377" customFormat="1" ht="23.1" customHeight="1">
      <c r="A18" s="376"/>
      <c r="B18" s="480"/>
      <c r="C18" s="378" t="s">
        <v>515</v>
      </c>
      <c r="D18" s="378" t="s">
        <v>557</v>
      </c>
      <c r="E18" s="378" t="s">
        <v>558</v>
      </c>
      <c r="F18" s="379"/>
      <c r="G18" s="167"/>
      <c r="H18" s="379"/>
      <c r="I18" s="379"/>
      <c r="J18" s="379"/>
      <c r="K18" s="379"/>
      <c r="L18" s="168"/>
    </row>
    <row r="19" spans="1:12" s="377" customFormat="1" ht="23.1" customHeight="1">
      <c r="A19" s="376"/>
      <c r="B19" s="480"/>
      <c r="C19" s="378" t="s">
        <v>514</v>
      </c>
      <c r="D19" s="378" t="s">
        <v>559</v>
      </c>
      <c r="E19" s="378" t="s">
        <v>558</v>
      </c>
      <c r="F19" s="379"/>
      <c r="G19" s="167"/>
      <c r="H19" s="379"/>
      <c r="I19" s="379"/>
      <c r="J19" s="379"/>
      <c r="K19" s="379"/>
      <c r="L19" s="168"/>
    </row>
    <row r="20" spans="1:12" s="377" customFormat="1" ht="23.1" customHeight="1">
      <c r="A20" s="376"/>
      <c r="B20" s="480"/>
      <c r="C20" s="378" t="s">
        <v>513</v>
      </c>
      <c r="D20" s="378" t="s">
        <v>560</v>
      </c>
      <c r="E20" s="378" t="s">
        <v>558</v>
      </c>
      <c r="F20" s="379"/>
      <c r="G20" s="167"/>
      <c r="H20" s="379"/>
      <c r="I20" s="379"/>
      <c r="J20" s="379"/>
      <c r="K20" s="379"/>
      <c r="L20" s="168"/>
    </row>
    <row r="21" spans="1:12" s="377" customFormat="1" ht="23.1" customHeight="1">
      <c r="A21" s="376"/>
      <c r="B21" s="481"/>
      <c r="C21" s="378" t="s">
        <v>513</v>
      </c>
      <c r="D21" s="378" t="s">
        <v>561</v>
      </c>
      <c r="E21" s="378" t="s">
        <v>558</v>
      </c>
      <c r="F21" s="379"/>
      <c r="G21" s="167"/>
      <c r="H21" s="379"/>
      <c r="I21" s="379"/>
      <c r="J21" s="379"/>
      <c r="K21" s="379"/>
      <c r="L21" s="168"/>
    </row>
  </sheetData>
  <mergeCells count="13">
    <mergeCell ref="B6:B21"/>
    <mergeCell ref="B1:L1"/>
    <mergeCell ref="L3:L5"/>
    <mergeCell ref="J4:J5"/>
    <mergeCell ref="K4:K5"/>
    <mergeCell ref="B3:B5"/>
    <mergeCell ref="C3:C5"/>
    <mergeCell ref="D3:D5"/>
    <mergeCell ref="E3:E5"/>
    <mergeCell ref="J3:K3"/>
    <mergeCell ref="F4:G4"/>
    <mergeCell ref="H4:I4"/>
    <mergeCell ref="F3:I3"/>
  </mergeCells>
  <phoneticPr fontId="4" type="noConversion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activeCell="A11" sqref="A11"/>
    </sheetView>
  </sheetViews>
  <sheetFormatPr defaultRowHeight="12"/>
  <cols>
    <col min="1" max="1" width="10.7109375" style="40" customWidth="1"/>
    <col min="2" max="2" width="19.7109375" style="41" customWidth="1"/>
    <col min="3" max="3" width="17.7109375" style="87" customWidth="1"/>
    <col min="4" max="4" width="10.7109375" style="40" customWidth="1"/>
    <col min="5" max="5" width="19.7109375" style="41" customWidth="1"/>
    <col min="6" max="6" width="17.7109375" style="87" customWidth="1"/>
    <col min="7" max="7" width="10.7109375" style="40" customWidth="1"/>
    <col min="8" max="8" width="19.7109375" style="41" customWidth="1"/>
    <col min="9" max="9" width="17.7109375" style="87" customWidth="1"/>
    <col min="10" max="16384" width="9.140625" style="1"/>
  </cols>
  <sheetData>
    <row r="1" spans="1:9" ht="35.1" customHeight="1">
      <c r="A1" s="433" t="s">
        <v>435</v>
      </c>
      <c r="B1" s="434"/>
      <c r="C1" s="434"/>
      <c r="D1" s="434"/>
      <c r="E1" s="434"/>
      <c r="F1" s="434"/>
      <c r="G1" s="434"/>
      <c r="H1" s="434"/>
      <c r="I1" s="435"/>
    </row>
    <row r="2" spans="1:9" s="44" customFormat="1" ht="9.9499999999999993" customHeight="1">
      <c r="A2" s="43"/>
      <c r="B2" s="89"/>
      <c r="C2" s="88"/>
      <c r="D2" s="43"/>
      <c r="E2" s="89"/>
      <c r="F2" s="88"/>
      <c r="G2" s="43"/>
      <c r="H2" s="89"/>
      <c r="I2" s="88"/>
    </row>
    <row r="3" spans="1:9" s="45" customFormat="1" ht="21.75" customHeight="1">
      <c r="A3" s="389" t="s">
        <v>197</v>
      </c>
      <c r="B3" s="389" t="s">
        <v>532</v>
      </c>
      <c r="C3" s="389" t="s">
        <v>198</v>
      </c>
      <c r="D3" s="389" t="s">
        <v>197</v>
      </c>
      <c r="E3" s="389" t="s">
        <v>532</v>
      </c>
      <c r="F3" s="389" t="s">
        <v>198</v>
      </c>
      <c r="G3" s="389" t="s">
        <v>197</v>
      </c>
      <c r="H3" s="389" t="s">
        <v>532</v>
      </c>
      <c r="I3" s="389" t="s">
        <v>198</v>
      </c>
    </row>
    <row r="4" spans="1:9" s="42" customFormat="1" ht="14.1" customHeight="1">
      <c r="A4" s="390">
        <v>1001</v>
      </c>
      <c r="B4" s="199" t="s">
        <v>334</v>
      </c>
      <c r="C4" s="391">
        <v>153186</v>
      </c>
      <c r="D4" s="390">
        <v>1031</v>
      </c>
      <c r="E4" s="199" t="s">
        <v>335</v>
      </c>
      <c r="F4" s="391">
        <v>165558</v>
      </c>
      <c r="G4" s="390">
        <v>1061</v>
      </c>
      <c r="H4" s="199" t="s">
        <v>336</v>
      </c>
      <c r="I4" s="391">
        <v>162616</v>
      </c>
    </row>
    <row r="5" spans="1:9" s="42" customFormat="1" ht="14.1" customHeight="1">
      <c r="A5" s="390">
        <v>1002</v>
      </c>
      <c r="B5" s="199" t="s">
        <v>533</v>
      </c>
      <c r="C5" s="391">
        <v>125427</v>
      </c>
      <c r="D5" s="390">
        <v>1032</v>
      </c>
      <c r="E5" s="199" t="s">
        <v>534</v>
      </c>
      <c r="F5" s="391">
        <v>148870</v>
      </c>
      <c r="G5" s="390">
        <v>1062</v>
      </c>
      <c r="H5" s="199" t="s">
        <v>337</v>
      </c>
      <c r="I5" s="391">
        <v>252875</v>
      </c>
    </row>
    <row r="6" spans="1:9" s="42" customFormat="1" ht="14.1" customHeight="1">
      <c r="A6" s="390">
        <v>1003</v>
      </c>
      <c r="B6" s="199" t="s">
        <v>338</v>
      </c>
      <c r="C6" s="391">
        <v>152019</v>
      </c>
      <c r="D6" s="390">
        <v>1033</v>
      </c>
      <c r="E6" s="199" t="s">
        <v>339</v>
      </c>
      <c r="F6" s="391">
        <v>204601</v>
      </c>
      <c r="G6" s="390">
        <v>1063</v>
      </c>
      <c r="H6" s="199" t="s">
        <v>340</v>
      </c>
      <c r="I6" s="391">
        <v>193134</v>
      </c>
    </row>
    <row r="7" spans="1:9" s="42" customFormat="1" ht="14.1" customHeight="1">
      <c r="A7" s="390">
        <v>1004</v>
      </c>
      <c r="B7" s="199" t="s">
        <v>341</v>
      </c>
      <c r="C7" s="391">
        <v>133863</v>
      </c>
      <c r="D7" s="390">
        <v>1034</v>
      </c>
      <c r="E7" s="199" t="s">
        <v>342</v>
      </c>
      <c r="F7" s="391">
        <v>146786</v>
      </c>
      <c r="G7" s="390">
        <v>1064</v>
      </c>
      <c r="H7" s="199" t="s">
        <v>343</v>
      </c>
      <c r="I7" s="391">
        <v>161831</v>
      </c>
    </row>
    <row r="8" spans="1:9" s="42" customFormat="1" ht="14.1" customHeight="1">
      <c r="A8" s="390">
        <v>1005</v>
      </c>
      <c r="B8" s="199" t="s">
        <v>344</v>
      </c>
      <c r="C8" s="391">
        <v>159514</v>
      </c>
      <c r="D8" s="390">
        <v>1035</v>
      </c>
      <c r="E8" s="199" t="s">
        <v>345</v>
      </c>
      <c r="F8" s="391">
        <v>166716</v>
      </c>
      <c r="G8" s="390">
        <v>1065</v>
      </c>
      <c r="H8" s="199" t="s">
        <v>346</v>
      </c>
      <c r="I8" s="391">
        <v>225972</v>
      </c>
    </row>
    <row r="9" spans="1:9" s="42" customFormat="1" ht="14.1" customHeight="1">
      <c r="A9" s="390">
        <v>1006</v>
      </c>
      <c r="B9" s="199" t="s">
        <v>347</v>
      </c>
      <c r="C9" s="391">
        <v>224359</v>
      </c>
      <c r="D9" s="390">
        <v>1036</v>
      </c>
      <c r="E9" s="199" t="s">
        <v>348</v>
      </c>
      <c r="F9" s="391">
        <v>159703</v>
      </c>
      <c r="G9" s="390">
        <v>1066</v>
      </c>
      <c r="H9" s="199" t="s">
        <v>349</v>
      </c>
      <c r="I9" s="391">
        <v>250533</v>
      </c>
    </row>
    <row r="10" spans="1:9" s="42" customFormat="1" ht="14.1" customHeight="1">
      <c r="A10" s="390">
        <v>1007</v>
      </c>
      <c r="B10" s="199" t="s">
        <v>350</v>
      </c>
      <c r="C10" s="391">
        <v>201951</v>
      </c>
      <c r="D10" s="390">
        <v>1037</v>
      </c>
      <c r="E10" s="199" t="s">
        <v>351</v>
      </c>
      <c r="F10" s="391">
        <v>166034</v>
      </c>
      <c r="G10" s="390">
        <v>1067</v>
      </c>
      <c r="H10" s="199" t="s">
        <v>352</v>
      </c>
      <c r="I10" s="391">
        <v>266376</v>
      </c>
    </row>
    <row r="11" spans="1:9" s="42" customFormat="1" ht="14.1" customHeight="1">
      <c r="A11" s="390">
        <v>1008</v>
      </c>
      <c r="B11" s="199" t="s">
        <v>353</v>
      </c>
      <c r="C11" s="391">
        <v>210096</v>
      </c>
      <c r="D11" s="390">
        <v>1038</v>
      </c>
      <c r="E11" s="199" t="s">
        <v>354</v>
      </c>
      <c r="F11" s="391">
        <v>169758</v>
      </c>
      <c r="G11" s="390">
        <v>1068</v>
      </c>
      <c r="H11" s="199" t="s">
        <v>355</v>
      </c>
      <c r="I11" s="391">
        <v>161386</v>
      </c>
    </row>
    <row r="12" spans="1:9" s="42" customFormat="1" ht="14.1" customHeight="1">
      <c r="A12" s="390">
        <v>1009</v>
      </c>
      <c r="B12" s="199" t="s">
        <v>356</v>
      </c>
      <c r="C12" s="391">
        <v>178249</v>
      </c>
      <c r="D12" s="390">
        <v>1039</v>
      </c>
      <c r="E12" s="199" t="s">
        <v>357</v>
      </c>
      <c r="F12" s="391">
        <v>176011</v>
      </c>
      <c r="G12" s="390">
        <v>1069</v>
      </c>
      <c r="H12" s="199" t="s">
        <v>358</v>
      </c>
      <c r="I12" s="391">
        <v>153385</v>
      </c>
    </row>
    <row r="13" spans="1:9" s="42" customFormat="1" ht="14.1" customHeight="1">
      <c r="A13" s="390">
        <v>1010</v>
      </c>
      <c r="B13" s="199" t="s">
        <v>359</v>
      </c>
      <c r="C13" s="391">
        <v>164550</v>
      </c>
      <c r="D13" s="390">
        <v>1040</v>
      </c>
      <c r="E13" s="199" t="s">
        <v>360</v>
      </c>
      <c r="F13" s="391">
        <v>173600</v>
      </c>
      <c r="G13" s="390">
        <v>1070</v>
      </c>
      <c r="H13" s="199" t="s">
        <v>361</v>
      </c>
      <c r="I13" s="391">
        <v>140389</v>
      </c>
    </row>
    <row r="14" spans="1:9" s="42" customFormat="1" ht="14.1" customHeight="1">
      <c r="A14" s="390">
        <v>1011</v>
      </c>
      <c r="B14" s="199" t="s">
        <v>362</v>
      </c>
      <c r="C14" s="391">
        <v>195321</v>
      </c>
      <c r="D14" s="390">
        <v>1041</v>
      </c>
      <c r="E14" s="199" t="s">
        <v>363</v>
      </c>
      <c r="F14" s="391">
        <v>171738</v>
      </c>
      <c r="G14" s="390">
        <v>1071</v>
      </c>
      <c r="H14" s="199" t="s">
        <v>364</v>
      </c>
      <c r="I14" s="391">
        <v>119905</v>
      </c>
    </row>
    <row r="15" spans="1:9" s="42" customFormat="1" ht="14.1" customHeight="1">
      <c r="A15" s="390">
        <v>1012</v>
      </c>
      <c r="B15" s="199" t="s">
        <v>365</v>
      </c>
      <c r="C15" s="391">
        <v>198711</v>
      </c>
      <c r="D15" s="390">
        <v>1042</v>
      </c>
      <c r="E15" s="199" t="s">
        <v>366</v>
      </c>
      <c r="F15" s="391">
        <v>166350</v>
      </c>
      <c r="G15" s="390">
        <v>1072</v>
      </c>
      <c r="H15" s="199" t="s">
        <v>367</v>
      </c>
      <c r="I15" s="391">
        <v>235513</v>
      </c>
    </row>
    <row r="16" spans="1:9" s="42" customFormat="1" ht="14.1" customHeight="1">
      <c r="A16" s="390">
        <v>1013</v>
      </c>
      <c r="B16" s="199" t="s">
        <v>368</v>
      </c>
      <c r="C16" s="391">
        <v>198242</v>
      </c>
      <c r="D16" s="390">
        <v>1043</v>
      </c>
      <c r="E16" s="199" t="s">
        <v>369</v>
      </c>
      <c r="F16" s="391">
        <v>152631</v>
      </c>
      <c r="G16" s="390">
        <v>1073</v>
      </c>
      <c r="H16" s="199" t="s">
        <v>370</v>
      </c>
      <c r="I16" s="391">
        <v>204765</v>
      </c>
    </row>
    <row r="17" spans="1:9" ht="14.1" customHeight="1">
      <c r="A17" s="390">
        <v>1014</v>
      </c>
      <c r="B17" s="389" t="s">
        <v>535</v>
      </c>
      <c r="C17" s="391">
        <v>161455</v>
      </c>
      <c r="D17" s="390">
        <v>1044</v>
      </c>
      <c r="E17" s="389" t="s">
        <v>536</v>
      </c>
      <c r="F17" s="391">
        <v>160788</v>
      </c>
      <c r="G17" s="390">
        <v>1074</v>
      </c>
      <c r="H17" s="389" t="s">
        <v>371</v>
      </c>
      <c r="I17" s="391">
        <v>173954</v>
      </c>
    </row>
    <row r="18" spans="1:9" ht="14.1" customHeight="1">
      <c r="A18" s="390">
        <v>1015</v>
      </c>
      <c r="B18" s="389" t="s">
        <v>537</v>
      </c>
      <c r="C18" s="391">
        <v>142030</v>
      </c>
      <c r="D18" s="390">
        <v>1045</v>
      </c>
      <c r="E18" s="389" t="s">
        <v>372</v>
      </c>
      <c r="F18" s="391">
        <v>138477</v>
      </c>
      <c r="G18" s="390">
        <v>1075</v>
      </c>
      <c r="H18" s="389" t="s">
        <v>538</v>
      </c>
      <c r="I18" s="391">
        <v>225408</v>
      </c>
    </row>
    <row r="19" spans="1:9" ht="14.1" customHeight="1">
      <c r="A19" s="390">
        <v>1016</v>
      </c>
      <c r="B19" s="389" t="s">
        <v>373</v>
      </c>
      <c r="C19" s="391">
        <v>170086</v>
      </c>
      <c r="D19" s="390">
        <v>1046</v>
      </c>
      <c r="E19" s="389" t="s">
        <v>539</v>
      </c>
      <c r="F19" s="391">
        <v>149629</v>
      </c>
      <c r="G19" s="390">
        <v>1076</v>
      </c>
      <c r="H19" s="389" t="s">
        <v>374</v>
      </c>
      <c r="I19" s="391">
        <v>323944</v>
      </c>
    </row>
    <row r="20" spans="1:9" ht="14.1" customHeight="1">
      <c r="A20" s="390">
        <v>1017</v>
      </c>
      <c r="B20" s="389" t="s">
        <v>540</v>
      </c>
      <c r="C20" s="391">
        <v>170023</v>
      </c>
      <c r="D20" s="390">
        <v>1047</v>
      </c>
      <c r="E20" s="389" t="s">
        <v>375</v>
      </c>
      <c r="F20" s="391">
        <v>148214</v>
      </c>
      <c r="G20" s="390">
        <v>1077</v>
      </c>
      <c r="H20" s="389" t="s">
        <v>376</v>
      </c>
      <c r="I20" s="391">
        <v>295582</v>
      </c>
    </row>
    <row r="21" spans="1:9" ht="14.1" customHeight="1">
      <c r="A21" s="390">
        <v>1018</v>
      </c>
      <c r="B21" s="389" t="s">
        <v>541</v>
      </c>
      <c r="C21" s="391">
        <v>145489</v>
      </c>
      <c r="D21" s="390">
        <v>1048</v>
      </c>
      <c r="E21" s="389" t="s">
        <v>377</v>
      </c>
      <c r="F21" s="391">
        <v>187069</v>
      </c>
      <c r="G21" s="390">
        <v>1078</v>
      </c>
      <c r="H21" s="389" t="s">
        <v>378</v>
      </c>
      <c r="I21" s="391">
        <v>235560</v>
      </c>
    </row>
    <row r="22" spans="1:9" ht="14.1" customHeight="1">
      <c r="A22" s="390">
        <v>1019</v>
      </c>
      <c r="B22" s="389" t="s">
        <v>542</v>
      </c>
      <c r="C22" s="391">
        <v>176515</v>
      </c>
      <c r="D22" s="390">
        <v>1049</v>
      </c>
      <c r="E22" s="389" t="s">
        <v>379</v>
      </c>
      <c r="F22" s="391">
        <v>158708</v>
      </c>
      <c r="G22" s="390">
        <v>1079</v>
      </c>
      <c r="H22" s="389" t="s">
        <v>543</v>
      </c>
      <c r="I22" s="391">
        <v>402795</v>
      </c>
    </row>
    <row r="23" spans="1:9" ht="14.1" customHeight="1">
      <c r="A23" s="390">
        <v>1020</v>
      </c>
      <c r="B23" s="389" t="s">
        <v>544</v>
      </c>
      <c r="C23" s="391">
        <v>249770</v>
      </c>
      <c r="D23" s="390">
        <v>1050</v>
      </c>
      <c r="E23" s="389" t="s">
        <v>380</v>
      </c>
      <c r="F23" s="391">
        <v>123282</v>
      </c>
      <c r="G23" s="390">
        <v>1080</v>
      </c>
      <c r="H23" s="389" t="s">
        <v>381</v>
      </c>
      <c r="I23" s="391">
        <v>434661</v>
      </c>
    </row>
    <row r="24" spans="1:9" ht="14.1" customHeight="1">
      <c r="A24" s="390">
        <v>1021</v>
      </c>
      <c r="B24" s="389" t="s">
        <v>545</v>
      </c>
      <c r="C24" s="391">
        <v>185725</v>
      </c>
      <c r="D24" s="390">
        <v>1051</v>
      </c>
      <c r="E24" s="389" t="s">
        <v>382</v>
      </c>
      <c r="F24" s="391">
        <v>166666</v>
      </c>
      <c r="G24" s="390">
        <v>1081</v>
      </c>
      <c r="H24" s="389" t="s">
        <v>546</v>
      </c>
      <c r="I24" s="391">
        <v>336973</v>
      </c>
    </row>
    <row r="25" spans="1:9" ht="14.1" customHeight="1">
      <c r="A25" s="390">
        <v>1022</v>
      </c>
      <c r="B25" s="389" t="s">
        <v>547</v>
      </c>
      <c r="C25" s="391">
        <v>182686</v>
      </c>
      <c r="D25" s="390">
        <v>1052</v>
      </c>
      <c r="E25" s="389" t="s">
        <v>383</v>
      </c>
      <c r="F25" s="392" t="s">
        <v>127</v>
      </c>
      <c r="G25" s="390">
        <v>1082</v>
      </c>
      <c r="H25" s="389" t="s">
        <v>384</v>
      </c>
      <c r="I25" s="391">
        <v>424632</v>
      </c>
    </row>
    <row r="26" spans="1:9" ht="14.1" customHeight="1">
      <c r="A26" s="390">
        <v>1023</v>
      </c>
      <c r="B26" s="389" t="s">
        <v>548</v>
      </c>
      <c r="C26" s="391">
        <v>200925</v>
      </c>
      <c r="D26" s="390">
        <v>1053</v>
      </c>
      <c r="E26" s="389" t="s">
        <v>385</v>
      </c>
      <c r="F26" s="392" t="s">
        <v>127</v>
      </c>
      <c r="G26" s="390">
        <v>1083</v>
      </c>
      <c r="H26" s="389" t="s">
        <v>386</v>
      </c>
      <c r="I26" s="391">
        <v>205890</v>
      </c>
    </row>
    <row r="27" spans="1:9" ht="14.1" customHeight="1">
      <c r="A27" s="390">
        <v>1024</v>
      </c>
      <c r="B27" s="389" t="s">
        <v>549</v>
      </c>
      <c r="C27" s="391">
        <v>187530</v>
      </c>
      <c r="D27" s="390">
        <v>1054</v>
      </c>
      <c r="E27" s="389" t="s">
        <v>387</v>
      </c>
      <c r="F27" s="391">
        <v>131778</v>
      </c>
      <c r="G27" s="390">
        <v>1084</v>
      </c>
      <c r="H27" s="389" t="s">
        <v>550</v>
      </c>
      <c r="I27" s="391">
        <v>210643</v>
      </c>
    </row>
    <row r="28" spans="1:9" ht="14.1" customHeight="1">
      <c r="A28" s="390">
        <v>1025</v>
      </c>
      <c r="B28" s="389" t="s">
        <v>551</v>
      </c>
      <c r="C28" s="391">
        <v>181240</v>
      </c>
      <c r="D28" s="390">
        <v>1055</v>
      </c>
      <c r="E28" s="389" t="s">
        <v>388</v>
      </c>
      <c r="F28" s="391">
        <v>130194</v>
      </c>
      <c r="G28" s="390">
        <v>1085</v>
      </c>
      <c r="H28" s="389" t="s">
        <v>389</v>
      </c>
      <c r="I28" s="391">
        <v>229729</v>
      </c>
    </row>
    <row r="29" spans="1:9" ht="14.1" customHeight="1">
      <c r="A29" s="390">
        <v>1026</v>
      </c>
      <c r="B29" s="389" t="s">
        <v>552</v>
      </c>
      <c r="C29" s="391">
        <v>148971</v>
      </c>
      <c r="D29" s="390">
        <v>1056</v>
      </c>
      <c r="E29" s="389" t="s">
        <v>390</v>
      </c>
      <c r="F29" s="391">
        <v>255579</v>
      </c>
      <c r="G29" s="390">
        <v>1086</v>
      </c>
      <c r="H29" s="389" t="s">
        <v>391</v>
      </c>
      <c r="I29" s="391">
        <v>204358</v>
      </c>
    </row>
    <row r="30" spans="1:9" ht="14.1" customHeight="1">
      <c r="A30" s="389">
        <v>1027</v>
      </c>
      <c r="B30" s="389" t="s">
        <v>553</v>
      </c>
      <c r="C30" s="391">
        <v>209611</v>
      </c>
      <c r="D30" s="390">
        <v>1057</v>
      </c>
      <c r="E30" s="389" t="s">
        <v>392</v>
      </c>
      <c r="F30" s="391">
        <v>218174</v>
      </c>
      <c r="G30" s="390">
        <v>1087</v>
      </c>
      <c r="H30" s="389" t="s">
        <v>393</v>
      </c>
      <c r="I30" s="391">
        <v>224927</v>
      </c>
    </row>
    <row r="31" spans="1:9" ht="14.1" customHeight="1">
      <c r="A31" s="389">
        <v>1028</v>
      </c>
      <c r="B31" s="389" t="s">
        <v>554</v>
      </c>
      <c r="C31" s="391">
        <v>199848</v>
      </c>
      <c r="D31" s="390">
        <v>1058</v>
      </c>
      <c r="E31" s="389" t="s">
        <v>394</v>
      </c>
      <c r="F31" s="391">
        <v>220359</v>
      </c>
      <c r="G31" s="390">
        <v>1088</v>
      </c>
      <c r="H31" s="389" t="s">
        <v>395</v>
      </c>
      <c r="I31" s="391">
        <v>290398</v>
      </c>
    </row>
    <row r="32" spans="1:9" ht="14.1" customHeight="1">
      <c r="A32" s="389">
        <v>1029</v>
      </c>
      <c r="B32" s="389" t="s">
        <v>555</v>
      </c>
      <c r="C32" s="391">
        <v>184508</v>
      </c>
      <c r="D32" s="390">
        <v>1059</v>
      </c>
      <c r="E32" s="389" t="s">
        <v>396</v>
      </c>
      <c r="F32" s="391">
        <v>266702</v>
      </c>
      <c r="G32" s="390">
        <v>1089</v>
      </c>
      <c r="H32" s="389" t="s">
        <v>397</v>
      </c>
      <c r="I32" s="391">
        <v>326000</v>
      </c>
    </row>
    <row r="33" spans="1:9" ht="14.1" customHeight="1">
      <c r="A33" s="389">
        <v>1030</v>
      </c>
      <c r="B33" s="389" t="s">
        <v>556</v>
      </c>
      <c r="C33" s="391">
        <v>189600</v>
      </c>
      <c r="D33" s="390">
        <v>1060</v>
      </c>
      <c r="E33" s="389" t="s">
        <v>398</v>
      </c>
      <c r="F33" s="391">
        <v>223690</v>
      </c>
      <c r="G33" s="390">
        <v>1090</v>
      </c>
      <c r="H33" s="389" t="s">
        <v>399</v>
      </c>
      <c r="I33" s="391">
        <v>246693</v>
      </c>
    </row>
    <row r="34" spans="1:9" s="45" customFormat="1" ht="21.75" customHeight="1">
      <c r="A34" s="389" t="s">
        <v>400</v>
      </c>
      <c r="B34" s="389" t="s">
        <v>532</v>
      </c>
      <c r="C34" s="389" t="s">
        <v>401</v>
      </c>
      <c r="D34" s="389" t="s">
        <v>400</v>
      </c>
      <c r="E34" s="389" t="s">
        <v>532</v>
      </c>
      <c r="F34" s="389" t="s">
        <v>401</v>
      </c>
      <c r="G34" s="389" t="s">
        <v>400</v>
      </c>
      <c r="H34" s="389" t="s">
        <v>532</v>
      </c>
      <c r="I34" s="389" t="s">
        <v>401</v>
      </c>
    </row>
    <row r="35" spans="1:9" s="42" customFormat="1" ht="14.1" customHeight="1">
      <c r="A35" s="390">
        <v>1091</v>
      </c>
      <c r="B35" s="199" t="s">
        <v>402</v>
      </c>
      <c r="C35" s="391">
        <v>168117</v>
      </c>
      <c r="D35" s="393" t="s">
        <v>226</v>
      </c>
      <c r="E35" s="393" t="s">
        <v>125</v>
      </c>
      <c r="F35" s="394">
        <v>176256</v>
      </c>
      <c r="G35" s="390"/>
      <c r="H35" s="199"/>
      <c r="I35" s="395"/>
    </row>
    <row r="36" spans="1:9" s="42" customFormat="1" ht="14.1" customHeight="1">
      <c r="A36" s="390">
        <v>2001</v>
      </c>
      <c r="B36" s="199" t="s">
        <v>403</v>
      </c>
      <c r="C36" s="391">
        <v>332790</v>
      </c>
      <c r="D36" s="390"/>
      <c r="E36" s="199"/>
      <c r="F36" s="395"/>
      <c r="G36" s="390"/>
      <c r="H36" s="199"/>
      <c r="I36" s="395"/>
    </row>
    <row r="37" spans="1:9" s="42" customFormat="1" ht="14.1" customHeight="1">
      <c r="A37" s="390">
        <v>2002</v>
      </c>
      <c r="B37" s="199" t="s">
        <v>404</v>
      </c>
      <c r="C37" s="391">
        <v>300441</v>
      </c>
      <c r="D37" s="390"/>
      <c r="E37" s="199"/>
      <c r="F37" s="395"/>
      <c r="G37" s="390"/>
      <c r="H37" s="199"/>
      <c r="I37" s="395"/>
    </row>
    <row r="38" spans="1:9" s="42" customFormat="1" ht="14.1" customHeight="1">
      <c r="A38" s="390">
        <v>2003</v>
      </c>
      <c r="B38" s="199" t="s">
        <v>405</v>
      </c>
      <c r="C38" s="391">
        <v>316695</v>
      </c>
      <c r="D38" s="390"/>
      <c r="E38" s="199"/>
      <c r="F38" s="395"/>
      <c r="G38" s="390"/>
      <c r="H38" s="199"/>
      <c r="I38" s="395"/>
    </row>
    <row r="39" spans="1:9" s="42" customFormat="1" ht="14.1" customHeight="1">
      <c r="A39" s="390">
        <v>3001</v>
      </c>
      <c r="B39" s="199" t="s">
        <v>406</v>
      </c>
      <c r="C39" s="391">
        <v>331207</v>
      </c>
      <c r="D39" s="390"/>
      <c r="E39" s="199"/>
      <c r="F39" s="395"/>
      <c r="G39" s="390"/>
      <c r="H39" s="199"/>
      <c r="I39" s="395"/>
    </row>
    <row r="40" spans="1:9" s="42" customFormat="1" ht="14.1" customHeight="1">
      <c r="A40" s="390">
        <v>3002</v>
      </c>
      <c r="B40" s="199" t="s">
        <v>407</v>
      </c>
      <c r="C40" s="391">
        <v>262340</v>
      </c>
      <c r="D40" s="390"/>
      <c r="E40" s="199"/>
      <c r="F40" s="395"/>
      <c r="G40" s="390"/>
      <c r="H40" s="199"/>
      <c r="I40" s="395"/>
    </row>
    <row r="41" spans="1:9" s="42" customFormat="1" ht="14.1" customHeight="1">
      <c r="A41" s="390">
        <v>3003</v>
      </c>
      <c r="B41" s="199" t="s">
        <v>408</v>
      </c>
      <c r="C41" s="391">
        <v>237124</v>
      </c>
      <c r="D41" s="390"/>
      <c r="E41" s="199"/>
      <c r="F41" s="395"/>
      <c r="G41" s="390"/>
      <c r="H41" s="199"/>
      <c r="I41" s="395"/>
    </row>
    <row r="42" spans="1:9" s="42" customFormat="1" ht="14.1" customHeight="1">
      <c r="A42" s="390">
        <v>3004</v>
      </c>
      <c r="B42" s="199" t="s">
        <v>409</v>
      </c>
      <c r="C42" s="391">
        <v>189704</v>
      </c>
      <c r="D42" s="390"/>
      <c r="E42" s="199"/>
      <c r="F42" s="395"/>
      <c r="G42" s="390"/>
      <c r="H42" s="199"/>
      <c r="I42" s="395"/>
    </row>
    <row r="43" spans="1:9" s="42" customFormat="1" ht="14.1" customHeight="1">
      <c r="A43" s="390">
        <v>3005</v>
      </c>
      <c r="B43" s="199" t="s">
        <v>410</v>
      </c>
      <c r="C43" s="391">
        <v>302185</v>
      </c>
      <c r="D43" s="390"/>
      <c r="E43" s="199"/>
      <c r="F43" s="395"/>
      <c r="G43" s="390"/>
      <c r="H43" s="199"/>
      <c r="I43" s="395"/>
    </row>
    <row r="44" spans="1:9" s="42" customFormat="1" ht="14.1" customHeight="1">
      <c r="A44" s="390">
        <v>3006</v>
      </c>
      <c r="B44" s="199" t="s">
        <v>411</v>
      </c>
      <c r="C44" s="391">
        <v>221715</v>
      </c>
      <c r="D44" s="390"/>
      <c r="E44" s="199"/>
      <c r="F44" s="395"/>
      <c r="G44" s="390"/>
      <c r="H44" s="199"/>
      <c r="I44" s="395"/>
    </row>
    <row r="45" spans="1:9" s="42" customFormat="1" ht="14.1" customHeight="1">
      <c r="A45" s="390">
        <v>3007</v>
      </c>
      <c r="B45" s="199" t="s">
        <v>412</v>
      </c>
      <c r="C45" s="391">
        <v>280534</v>
      </c>
      <c r="D45" s="390"/>
      <c r="E45" s="199"/>
      <c r="F45" s="395"/>
      <c r="G45" s="390"/>
      <c r="H45" s="199"/>
      <c r="I45" s="395"/>
    </row>
    <row r="46" spans="1:9" s="42" customFormat="1" ht="14.1" customHeight="1">
      <c r="A46" s="390">
        <v>3008</v>
      </c>
      <c r="B46" s="199" t="s">
        <v>413</v>
      </c>
      <c r="C46" s="391">
        <v>213333</v>
      </c>
      <c r="D46" s="390"/>
      <c r="E46" s="199"/>
      <c r="F46" s="395"/>
      <c r="G46" s="390"/>
      <c r="H46" s="199"/>
      <c r="I46" s="395"/>
    </row>
    <row r="47" spans="1:9" s="42" customFormat="1" ht="14.1" customHeight="1">
      <c r="A47" s="390">
        <v>3009</v>
      </c>
      <c r="B47" s="199" t="s">
        <v>414</v>
      </c>
      <c r="C47" s="391">
        <v>210559</v>
      </c>
      <c r="D47" s="390"/>
      <c r="E47" s="199"/>
      <c r="F47" s="395"/>
      <c r="G47" s="390"/>
      <c r="H47" s="199"/>
      <c r="I47" s="395"/>
    </row>
    <row r="48" spans="1:9" ht="14.1" customHeight="1">
      <c r="A48" s="390">
        <v>3010</v>
      </c>
      <c r="B48" s="389" t="s">
        <v>415</v>
      </c>
      <c r="C48" s="392" t="s">
        <v>127</v>
      </c>
      <c r="D48" s="390"/>
      <c r="E48" s="389"/>
      <c r="F48" s="394"/>
      <c r="G48" s="390"/>
      <c r="H48" s="389"/>
      <c r="I48" s="394"/>
    </row>
    <row r="49" spans="1:9" ht="14.1" customHeight="1">
      <c r="A49" s="390">
        <v>3011</v>
      </c>
      <c r="B49" s="389" t="s">
        <v>416</v>
      </c>
      <c r="C49" s="392" t="s">
        <v>127</v>
      </c>
      <c r="D49" s="390"/>
      <c r="E49" s="389"/>
      <c r="F49" s="394"/>
      <c r="G49" s="390"/>
      <c r="H49" s="389"/>
      <c r="I49" s="394"/>
    </row>
    <row r="50" spans="1:9" ht="14.1" customHeight="1">
      <c r="A50" s="390">
        <v>3012</v>
      </c>
      <c r="B50" s="389" t="s">
        <v>417</v>
      </c>
      <c r="C50" s="392" t="s">
        <v>127</v>
      </c>
      <c r="D50" s="390"/>
      <c r="E50" s="389"/>
      <c r="F50" s="394"/>
      <c r="G50" s="390"/>
      <c r="H50" s="389"/>
      <c r="I50" s="394"/>
    </row>
    <row r="51" spans="1:9" ht="14.1" customHeight="1">
      <c r="A51" s="390">
        <v>3013</v>
      </c>
      <c r="B51" s="389" t="s">
        <v>418</v>
      </c>
      <c r="C51" s="392" t="s">
        <v>127</v>
      </c>
      <c r="D51" s="390"/>
      <c r="E51" s="389"/>
      <c r="F51" s="394"/>
      <c r="G51" s="390"/>
      <c r="H51" s="389"/>
      <c r="I51" s="394"/>
    </row>
    <row r="52" spans="1:9" ht="14.1" customHeight="1">
      <c r="A52" s="390">
        <v>3014</v>
      </c>
      <c r="B52" s="389" t="s">
        <v>419</v>
      </c>
      <c r="C52" s="392" t="s">
        <v>127</v>
      </c>
      <c r="D52" s="390"/>
      <c r="E52" s="389"/>
      <c r="F52" s="394"/>
      <c r="G52" s="390"/>
      <c r="H52" s="389"/>
      <c r="I52" s="394"/>
    </row>
    <row r="53" spans="1:9" ht="14.1" customHeight="1">
      <c r="A53" s="390">
        <v>3015</v>
      </c>
      <c r="B53" s="389" t="s">
        <v>420</v>
      </c>
      <c r="C53" s="392" t="s">
        <v>127</v>
      </c>
      <c r="D53" s="390"/>
      <c r="E53" s="389"/>
      <c r="F53" s="394"/>
      <c r="G53" s="390"/>
      <c r="H53" s="389"/>
      <c r="I53" s="394"/>
    </row>
    <row r="54" spans="1:9" ht="14.1" customHeight="1">
      <c r="A54" s="390">
        <v>3016</v>
      </c>
      <c r="B54" s="389" t="s">
        <v>421</v>
      </c>
      <c r="C54" s="392" t="s">
        <v>127</v>
      </c>
      <c r="D54" s="390"/>
      <c r="E54" s="389"/>
      <c r="F54" s="394"/>
      <c r="G54" s="390"/>
      <c r="H54" s="389"/>
      <c r="I54" s="394"/>
    </row>
    <row r="55" spans="1:9" ht="14.1" customHeight="1">
      <c r="A55" s="390">
        <v>3017</v>
      </c>
      <c r="B55" s="389" t="s">
        <v>422</v>
      </c>
      <c r="C55" s="391">
        <v>219117</v>
      </c>
      <c r="D55" s="390"/>
      <c r="E55" s="389"/>
      <c r="F55" s="394"/>
      <c r="G55" s="390"/>
      <c r="H55" s="389"/>
      <c r="I55" s="394"/>
    </row>
    <row r="56" spans="1:9" ht="14.1" customHeight="1">
      <c r="A56" s="390">
        <v>3018</v>
      </c>
      <c r="B56" s="389" t="s">
        <v>423</v>
      </c>
      <c r="C56" s="391">
        <v>195281</v>
      </c>
      <c r="D56" s="390"/>
      <c r="E56" s="389"/>
      <c r="F56" s="394"/>
      <c r="G56" s="390"/>
      <c r="H56" s="389"/>
      <c r="I56" s="394"/>
    </row>
    <row r="57" spans="1:9" ht="14.1" customHeight="1">
      <c r="A57" s="390">
        <v>4001</v>
      </c>
      <c r="B57" s="389" t="s">
        <v>424</v>
      </c>
      <c r="C57" s="391">
        <v>209162</v>
      </c>
      <c r="D57" s="390"/>
      <c r="E57" s="389"/>
      <c r="F57" s="394"/>
      <c r="G57" s="390"/>
      <c r="H57" s="389"/>
      <c r="I57" s="394"/>
    </row>
    <row r="58" spans="1:9" ht="14.1" customHeight="1">
      <c r="A58" s="390">
        <v>4002</v>
      </c>
      <c r="B58" s="389" t="s">
        <v>425</v>
      </c>
      <c r="C58" s="391">
        <v>208245</v>
      </c>
      <c r="D58" s="390"/>
      <c r="E58" s="389"/>
      <c r="F58" s="394"/>
      <c r="G58" s="390"/>
      <c r="H58" s="389"/>
      <c r="I58" s="394"/>
    </row>
    <row r="59" spans="1:9" ht="14.1" customHeight="1">
      <c r="A59" s="390">
        <v>4003</v>
      </c>
      <c r="B59" s="389" t="s">
        <v>426</v>
      </c>
      <c r="C59" s="391">
        <v>201203</v>
      </c>
      <c r="D59" s="390"/>
      <c r="E59" s="389"/>
      <c r="F59" s="394"/>
      <c r="G59" s="390"/>
      <c r="H59" s="389"/>
      <c r="I59" s="394"/>
    </row>
    <row r="60" spans="1:9" ht="14.1" customHeight="1">
      <c r="A60" s="390">
        <v>4004</v>
      </c>
      <c r="B60" s="389" t="s">
        <v>427</v>
      </c>
      <c r="C60" s="391">
        <v>258644</v>
      </c>
      <c r="D60" s="390"/>
      <c r="E60" s="389"/>
      <c r="F60" s="394"/>
      <c r="G60" s="390"/>
      <c r="H60" s="389"/>
      <c r="I60" s="394"/>
    </row>
    <row r="61" spans="1:9" ht="14.1" customHeight="1">
      <c r="A61" s="390">
        <v>5001</v>
      </c>
      <c r="B61" s="389" t="s">
        <v>428</v>
      </c>
      <c r="C61" s="391">
        <v>259492</v>
      </c>
      <c r="D61" s="390"/>
      <c r="E61" s="389"/>
      <c r="F61" s="394"/>
      <c r="G61" s="390"/>
      <c r="H61" s="389"/>
      <c r="I61" s="394"/>
    </row>
    <row r="62" spans="1:9" ht="14.1" customHeight="1">
      <c r="A62" s="390">
        <v>5002</v>
      </c>
      <c r="B62" s="389" t="s">
        <v>429</v>
      </c>
      <c r="C62" s="391">
        <v>239569</v>
      </c>
      <c r="D62" s="390"/>
      <c r="E62" s="389"/>
      <c r="F62" s="394"/>
      <c r="G62" s="390"/>
      <c r="H62" s="389"/>
      <c r="I62" s="394"/>
    </row>
    <row r="63" spans="1:9" ht="14.1" customHeight="1">
      <c r="A63" s="390">
        <v>5003</v>
      </c>
      <c r="B63" s="389" t="s">
        <v>430</v>
      </c>
      <c r="C63" s="391">
        <v>199216</v>
      </c>
      <c r="D63" s="390"/>
      <c r="E63" s="389"/>
      <c r="F63" s="394"/>
      <c r="G63" s="390"/>
      <c r="H63" s="389"/>
      <c r="I63" s="394"/>
    </row>
    <row r="64" spans="1:9" ht="14.1" customHeight="1">
      <c r="A64" s="390">
        <v>5004</v>
      </c>
      <c r="B64" s="389" t="s">
        <v>431</v>
      </c>
      <c r="C64" s="391">
        <v>240346</v>
      </c>
      <c r="D64" s="390"/>
      <c r="E64" s="389"/>
      <c r="F64" s="394"/>
      <c r="G64" s="390"/>
      <c r="H64" s="389"/>
      <c r="I64" s="394"/>
    </row>
    <row r="65" spans="1:9" ht="14.1" customHeight="1">
      <c r="A65" s="390">
        <v>5005</v>
      </c>
      <c r="B65" s="389" t="s">
        <v>432</v>
      </c>
      <c r="C65" s="391">
        <v>211437</v>
      </c>
      <c r="D65" s="390"/>
      <c r="E65" s="389"/>
      <c r="F65" s="394"/>
      <c r="G65" s="390"/>
      <c r="H65" s="389"/>
      <c r="I65" s="394"/>
    </row>
    <row r="66" spans="1:9" ht="14.1" customHeight="1">
      <c r="A66" s="390">
        <v>5006</v>
      </c>
      <c r="B66" s="389" t="s">
        <v>433</v>
      </c>
      <c r="C66" s="391">
        <v>305887</v>
      </c>
      <c r="D66" s="390"/>
      <c r="E66" s="389"/>
      <c r="F66" s="394"/>
      <c r="G66" s="390"/>
      <c r="H66" s="389"/>
      <c r="I66" s="394"/>
    </row>
    <row r="67" spans="1:9" ht="14.1" customHeight="1">
      <c r="A67" s="389">
        <v>5007</v>
      </c>
      <c r="B67" s="389" t="s">
        <v>434</v>
      </c>
      <c r="C67" s="391">
        <v>167882</v>
      </c>
      <c r="D67" s="390"/>
      <c r="E67" s="389"/>
      <c r="F67" s="394"/>
      <c r="G67" s="390"/>
      <c r="H67" s="389"/>
      <c r="I67" s="394"/>
    </row>
  </sheetData>
  <mergeCells count="1">
    <mergeCell ref="A1:I1"/>
  </mergeCells>
  <phoneticPr fontId="4" type="noConversion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zoomScaleNormal="100" zoomScaleSheetLayoutView="100" workbookViewId="0">
      <selection activeCell="K8" sqref="K8"/>
    </sheetView>
  </sheetViews>
  <sheetFormatPr defaultRowHeight="13.5"/>
  <cols>
    <col min="1" max="1" width="10.140625" style="139" customWidth="1"/>
    <col min="2" max="2" width="15.28515625" style="139" customWidth="1"/>
    <col min="3" max="3" width="10.140625" style="139" customWidth="1"/>
    <col min="4" max="4" width="15.28515625" style="139" customWidth="1"/>
    <col min="5" max="5" width="10.140625" style="139" customWidth="1"/>
    <col min="6" max="6" width="15.28515625" style="139" customWidth="1"/>
    <col min="7" max="7" width="10.140625" style="139" customWidth="1"/>
    <col min="8" max="8" width="15.28515625" style="139" customWidth="1"/>
    <col min="9" max="9" width="44.140625" style="139" customWidth="1"/>
    <col min="10" max="10" width="11.5703125" style="139" customWidth="1"/>
    <col min="11" max="11" width="16.140625" style="139" bestFit="1" customWidth="1"/>
    <col min="12" max="16384" width="9.140625" style="139"/>
  </cols>
  <sheetData>
    <row r="1" spans="1:11" ht="50.25" customHeight="1" thickBot="1">
      <c r="A1" s="396" t="s">
        <v>270</v>
      </c>
      <c r="B1" s="397"/>
      <c r="C1" s="397"/>
      <c r="D1" s="397"/>
      <c r="E1" s="397"/>
      <c r="F1" s="397"/>
      <c r="G1" s="397"/>
      <c r="H1" s="397"/>
      <c r="I1" s="398"/>
    </row>
    <row r="2" spans="1:11" ht="66" customHeight="1">
      <c r="A2" s="140"/>
      <c r="B2" s="141"/>
      <c r="C2" s="141"/>
      <c r="D2" s="141"/>
      <c r="E2" s="141"/>
      <c r="F2" s="141"/>
      <c r="G2" s="141"/>
      <c r="H2" s="141"/>
      <c r="I2" s="142"/>
    </row>
    <row r="3" spans="1:11" s="146" customFormat="1" ht="21.95" customHeight="1">
      <c r="A3" s="210" t="s">
        <v>271</v>
      </c>
      <c r="B3" s="143"/>
      <c r="C3" s="144"/>
      <c r="D3" s="144"/>
      <c r="E3" s="144"/>
      <c r="F3" s="144"/>
      <c r="G3" s="144"/>
      <c r="H3" s="144"/>
      <c r="I3" s="145"/>
    </row>
    <row r="4" spans="1:11" s="146" customFormat="1" ht="21.95" customHeight="1">
      <c r="A4" s="140"/>
      <c r="B4" s="141"/>
      <c r="C4" s="141"/>
      <c r="D4" s="141"/>
      <c r="E4" s="141"/>
      <c r="F4" s="141"/>
      <c r="G4" s="141"/>
      <c r="H4" s="141"/>
      <c r="I4" s="142"/>
    </row>
    <row r="5" spans="1:11" s="146" customFormat="1" ht="21.95" customHeight="1">
      <c r="A5" s="140"/>
      <c r="B5" s="141"/>
      <c r="C5" s="141"/>
      <c r="D5" s="141"/>
      <c r="E5" s="141"/>
      <c r="F5" s="141"/>
      <c r="G5" s="141"/>
      <c r="H5" s="141"/>
      <c r="I5" s="142"/>
    </row>
    <row r="6" spans="1:11" s="146" customFormat="1" ht="21.95" customHeight="1">
      <c r="A6" s="407" t="str">
        <f>원가계산서!A2</f>
        <v>[공사명] : 제주고등학교 장애인편의시설(계단겸용 리프트) 설치공사</v>
      </c>
      <c r="B6" s="408"/>
      <c r="C6" s="408"/>
      <c r="D6" s="408"/>
      <c r="E6" s="408"/>
      <c r="F6" s="408"/>
      <c r="G6" s="408"/>
      <c r="H6" s="408"/>
      <c r="I6" s="409"/>
    </row>
    <row r="7" spans="1:11" s="146" customFormat="1" ht="21.95" customHeight="1">
      <c r="A7" s="404"/>
      <c r="B7" s="405"/>
      <c r="C7" s="405"/>
      <c r="D7" s="405"/>
      <c r="E7" s="405"/>
      <c r="F7" s="405"/>
      <c r="G7" s="405"/>
      <c r="H7" s="405"/>
      <c r="I7" s="406"/>
    </row>
    <row r="8" spans="1:11" s="146" customFormat="1" ht="21.95" customHeight="1">
      <c r="A8" s="140"/>
      <c r="B8" s="141"/>
      <c r="C8" s="141"/>
      <c r="D8" s="141"/>
      <c r="E8" s="141"/>
      <c r="F8" s="141"/>
      <c r="G8" s="141"/>
      <c r="H8" s="141"/>
      <c r="I8" s="142"/>
    </row>
    <row r="9" spans="1:11" s="146" customFormat="1" ht="21.95" customHeight="1">
      <c r="A9" s="140"/>
      <c r="B9" s="141"/>
      <c r="C9" s="141"/>
      <c r="D9" s="141"/>
      <c r="E9" s="141"/>
      <c r="F9" s="141"/>
      <c r="G9" s="141"/>
      <c r="H9" s="147" t="s">
        <v>225</v>
      </c>
      <c r="I9" s="142"/>
    </row>
    <row r="10" spans="1:11" s="146" customFormat="1" ht="21.95" customHeight="1">
      <c r="A10" s="140"/>
      <c r="B10" s="141"/>
      <c r="C10" s="141"/>
      <c r="D10" s="141"/>
      <c r="E10" s="141"/>
      <c r="F10" s="141"/>
      <c r="G10" s="141"/>
      <c r="H10" s="141"/>
      <c r="I10" s="142"/>
    </row>
    <row r="11" spans="1:11" s="146" customFormat="1" ht="21.95" customHeight="1">
      <c r="A11" s="140"/>
      <c r="B11" s="141"/>
      <c r="C11" s="141"/>
      <c r="D11" s="141"/>
      <c r="E11" s="141"/>
      <c r="F11" s="141"/>
      <c r="G11" s="141"/>
      <c r="H11" s="141" t="s">
        <v>530</v>
      </c>
      <c r="I11" s="142"/>
    </row>
    <row r="12" spans="1:11" s="146" customFormat="1" ht="21.95" customHeight="1">
      <c r="A12" s="140"/>
      <c r="B12" s="141"/>
      <c r="C12" s="141"/>
      <c r="D12" s="141"/>
      <c r="E12" s="144" t="s">
        <v>200</v>
      </c>
      <c r="F12" s="141"/>
      <c r="G12" s="141"/>
      <c r="H12" s="141" t="s">
        <v>276</v>
      </c>
      <c r="I12" s="142"/>
    </row>
    <row r="13" spans="1:11" ht="21.95" customHeight="1">
      <c r="A13" s="140"/>
      <c r="B13" s="141"/>
      <c r="C13" s="141"/>
      <c r="D13" s="144"/>
      <c r="E13" s="144"/>
      <c r="F13" s="144"/>
      <c r="G13" s="144"/>
      <c r="H13" s="141"/>
      <c r="I13" s="145"/>
    </row>
    <row r="14" spans="1:11" ht="21.95" customHeight="1">
      <c r="A14" s="140"/>
      <c r="B14" s="141"/>
      <c r="C14" s="141"/>
      <c r="D14" s="141"/>
      <c r="E14" s="141"/>
      <c r="F14" s="144" t="s">
        <v>200</v>
      </c>
      <c r="G14" s="148" t="s">
        <v>200</v>
      </c>
      <c r="H14" s="141"/>
      <c r="I14" s="149"/>
    </row>
    <row r="15" spans="1:11" ht="19.5" customHeight="1">
      <c r="A15" s="400"/>
      <c r="B15" s="401"/>
      <c r="C15" s="401"/>
      <c r="D15" s="401"/>
      <c r="E15" s="401"/>
      <c r="F15" s="401"/>
      <c r="G15" s="401"/>
      <c r="H15" s="402"/>
      <c r="I15" s="403"/>
    </row>
    <row r="16" spans="1:11" ht="20.25">
      <c r="A16" s="160"/>
      <c r="B16" s="399" t="s">
        <v>234</v>
      </c>
      <c r="C16" s="399"/>
      <c r="D16" s="410" t="str">
        <f>"일 금. "&amp;NUMBERSTRING(J16,1)&amp;"원정"&amp;TEXT(J16,"(\###,###)")</f>
        <v>일 금. 영원정(₩)</v>
      </c>
      <c r="E16" s="410"/>
      <c r="F16" s="410"/>
      <c r="G16" s="410"/>
      <c r="H16" s="410"/>
      <c r="I16" s="208"/>
      <c r="J16" s="209">
        <f>원가계산서!D31</f>
        <v>0</v>
      </c>
      <c r="K16" s="207"/>
    </row>
    <row r="17" spans="1:9" ht="19.5" customHeight="1">
      <c r="A17" s="140"/>
      <c r="B17" s="141"/>
      <c r="C17" s="141"/>
      <c r="D17" s="141"/>
      <c r="E17" s="141"/>
      <c r="F17" s="141"/>
      <c r="G17" s="141"/>
      <c r="H17" s="141"/>
      <c r="I17" s="142"/>
    </row>
    <row r="18" spans="1:9">
      <c r="A18" s="140"/>
      <c r="B18" s="141"/>
      <c r="C18" s="141"/>
      <c r="D18" s="141"/>
      <c r="E18" s="141"/>
      <c r="F18" s="141"/>
      <c r="G18" s="141"/>
      <c r="H18" s="141"/>
      <c r="I18" s="142"/>
    </row>
    <row r="19" spans="1:9" ht="14.25" thickBot="1">
      <c r="A19" s="150"/>
      <c r="B19" s="151"/>
      <c r="C19" s="151"/>
      <c r="D19" s="151"/>
      <c r="E19" s="151"/>
      <c r="F19" s="151"/>
      <c r="G19" s="151"/>
      <c r="H19" s="151"/>
      <c r="I19" s="152"/>
    </row>
  </sheetData>
  <mergeCells count="7">
    <mergeCell ref="A1:I1"/>
    <mergeCell ref="B16:C16"/>
    <mergeCell ref="A15:G15"/>
    <mergeCell ref="H15:I15"/>
    <mergeCell ref="A7:I7"/>
    <mergeCell ref="A6:I6"/>
    <mergeCell ref="D16:H1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5"/>
  <sheetViews>
    <sheetView view="pageBreakPreview" workbookViewId="0">
      <selection activeCell="E17" sqref="E17"/>
    </sheetView>
  </sheetViews>
  <sheetFormatPr defaultRowHeight="13.5"/>
  <cols>
    <col min="1" max="1" width="7.5703125" style="65" customWidth="1"/>
    <col min="2" max="2" width="6.7109375" style="65" customWidth="1"/>
    <col min="3" max="3" width="36.7109375" style="65" customWidth="1"/>
    <col min="4" max="4" width="17.5703125" style="65" customWidth="1"/>
    <col min="5" max="5" width="36.28515625" style="65" customWidth="1"/>
    <col min="6" max="6" width="2" style="86" customWidth="1"/>
    <col min="7" max="7" width="8.140625" style="86" customWidth="1"/>
    <col min="8" max="8" width="2" style="86" customWidth="1"/>
    <col min="9" max="9" width="12.5703125" style="65" customWidth="1"/>
    <col min="10" max="10" width="16.140625" style="65" customWidth="1"/>
    <col min="11" max="11" width="1.7109375" style="65" hidden="1" customWidth="1"/>
    <col min="12" max="256" width="9.140625" style="65"/>
    <col min="257" max="257" width="7.5703125" style="65" customWidth="1"/>
    <col min="258" max="258" width="6.7109375" style="65" customWidth="1"/>
    <col min="259" max="259" width="36.7109375" style="65" customWidth="1"/>
    <col min="260" max="260" width="17.5703125" style="65" customWidth="1"/>
    <col min="261" max="261" width="36.28515625" style="65" customWidth="1"/>
    <col min="262" max="262" width="2" style="65" customWidth="1"/>
    <col min="263" max="263" width="8.140625" style="65" customWidth="1"/>
    <col min="264" max="264" width="2" style="65" customWidth="1"/>
    <col min="265" max="265" width="12.5703125" style="65" customWidth="1"/>
    <col min="266" max="266" width="16.140625" style="65" customWidth="1"/>
    <col min="267" max="267" width="0" style="65" hidden="1" customWidth="1"/>
    <col min="268" max="512" width="9.140625" style="65"/>
    <col min="513" max="513" width="7.5703125" style="65" customWidth="1"/>
    <col min="514" max="514" width="6.7109375" style="65" customWidth="1"/>
    <col min="515" max="515" width="36.7109375" style="65" customWidth="1"/>
    <col min="516" max="516" width="17.5703125" style="65" customWidth="1"/>
    <col min="517" max="517" width="36.28515625" style="65" customWidth="1"/>
    <col min="518" max="518" width="2" style="65" customWidth="1"/>
    <col min="519" max="519" width="8.140625" style="65" customWidth="1"/>
    <col min="520" max="520" width="2" style="65" customWidth="1"/>
    <col min="521" max="521" width="12.5703125" style="65" customWidth="1"/>
    <col min="522" max="522" width="16.140625" style="65" customWidth="1"/>
    <col min="523" max="523" width="0" style="65" hidden="1" customWidth="1"/>
    <col min="524" max="768" width="9.140625" style="65"/>
    <col min="769" max="769" width="7.5703125" style="65" customWidth="1"/>
    <col min="770" max="770" width="6.7109375" style="65" customWidth="1"/>
    <col min="771" max="771" width="36.7109375" style="65" customWidth="1"/>
    <col min="772" max="772" width="17.5703125" style="65" customWidth="1"/>
    <col min="773" max="773" width="36.28515625" style="65" customWidth="1"/>
    <col min="774" max="774" width="2" style="65" customWidth="1"/>
    <col min="775" max="775" width="8.140625" style="65" customWidth="1"/>
    <col min="776" max="776" width="2" style="65" customWidth="1"/>
    <col min="777" max="777" width="12.5703125" style="65" customWidth="1"/>
    <col min="778" max="778" width="16.140625" style="65" customWidth="1"/>
    <col min="779" max="779" width="0" style="65" hidden="1" customWidth="1"/>
    <col min="780" max="1024" width="9.140625" style="65"/>
    <col min="1025" max="1025" width="7.5703125" style="65" customWidth="1"/>
    <col min="1026" max="1026" width="6.7109375" style="65" customWidth="1"/>
    <col min="1027" max="1027" width="36.7109375" style="65" customWidth="1"/>
    <col min="1028" max="1028" width="17.5703125" style="65" customWidth="1"/>
    <col min="1029" max="1029" width="36.28515625" style="65" customWidth="1"/>
    <col min="1030" max="1030" width="2" style="65" customWidth="1"/>
    <col min="1031" max="1031" width="8.140625" style="65" customWidth="1"/>
    <col min="1032" max="1032" width="2" style="65" customWidth="1"/>
    <col min="1033" max="1033" width="12.5703125" style="65" customWidth="1"/>
    <col min="1034" max="1034" width="16.140625" style="65" customWidth="1"/>
    <col min="1035" max="1035" width="0" style="65" hidden="1" customWidth="1"/>
    <col min="1036" max="1280" width="9.140625" style="65"/>
    <col min="1281" max="1281" width="7.5703125" style="65" customWidth="1"/>
    <col min="1282" max="1282" width="6.7109375" style="65" customWidth="1"/>
    <col min="1283" max="1283" width="36.7109375" style="65" customWidth="1"/>
    <col min="1284" max="1284" width="17.5703125" style="65" customWidth="1"/>
    <col min="1285" max="1285" width="36.28515625" style="65" customWidth="1"/>
    <col min="1286" max="1286" width="2" style="65" customWidth="1"/>
    <col min="1287" max="1287" width="8.140625" style="65" customWidth="1"/>
    <col min="1288" max="1288" width="2" style="65" customWidth="1"/>
    <col min="1289" max="1289" width="12.5703125" style="65" customWidth="1"/>
    <col min="1290" max="1290" width="16.140625" style="65" customWidth="1"/>
    <col min="1291" max="1291" width="0" style="65" hidden="1" customWidth="1"/>
    <col min="1292" max="1536" width="9.140625" style="65"/>
    <col min="1537" max="1537" width="7.5703125" style="65" customWidth="1"/>
    <col min="1538" max="1538" width="6.7109375" style="65" customWidth="1"/>
    <col min="1539" max="1539" width="36.7109375" style="65" customWidth="1"/>
    <col min="1540" max="1540" width="17.5703125" style="65" customWidth="1"/>
    <col min="1541" max="1541" width="36.28515625" style="65" customWidth="1"/>
    <col min="1542" max="1542" width="2" style="65" customWidth="1"/>
    <col min="1543" max="1543" width="8.140625" style="65" customWidth="1"/>
    <col min="1544" max="1544" width="2" style="65" customWidth="1"/>
    <col min="1545" max="1545" width="12.5703125" style="65" customWidth="1"/>
    <col min="1546" max="1546" width="16.140625" style="65" customWidth="1"/>
    <col min="1547" max="1547" width="0" style="65" hidden="1" customWidth="1"/>
    <col min="1548" max="1792" width="9.140625" style="65"/>
    <col min="1793" max="1793" width="7.5703125" style="65" customWidth="1"/>
    <col min="1794" max="1794" width="6.7109375" style="65" customWidth="1"/>
    <col min="1795" max="1795" width="36.7109375" style="65" customWidth="1"/>
    <col min="1796" max="1796" width="17.5703125" style="65" customWidth="1"/>
    <col min="1797" max="1797" width="36.28515625" style="65" customWidth="1"/>
    <col min="1798" max="1798" width="2" style="65" customWidth="1"/>
    <col min="1799" max="1799" width="8.140625" style="65" customWidth="1"/>
    <col min="1800" max="1800" width="2" style="65" customWidth="1"/>
    <col min="1801" max="1801" width="12.5703125" style="65" customWidth="1"/>
    <col min="1802" max="1802" width="16.140625" style="65" customWidth="1"/>
    <col min="1803" max="1803" width="0" style="65" hidden="1" customWidth="1"/>
    <col min="1804" max="2048" width="9.140625" style="65"/>
    <col min="2049" max="2049" width="7.5703125" style="65" customWidth="1"/>
    <col min="2050" max="2050" width="6.7109375" style="65" customWidth="1"/>
    <col min="2051" max="2051" width="36.7109375" style="65" customWidth="1"/>
    <col min="2052" max="2052" width="17.5703125" style="65" customWidth="1"/>
    <col min="2053" max="2053" width="36.28515625" style="65" customWidth="1"/>
    <col min="2054" max="2054" width="2" style="65" customWidth="1"/>
    <col min="2055" max="2055" width="8.140625" style="65" customWidth="1"/>
    <col min="2056" max="2056" width="2" style="65" customWidth="1"/>
    <col min="2057" max="2057" width="12.5703125" style="65" customWidth="1"/>
    <col min="2058" max="2058" width="16.140625" style="65" customWidth="1"/>
    <col min="2059" max="2059" width="0" style="65" hidden="1" customWidth="1"/>
    <col min="2060" max="2304" width="9.140625" style="65"/>
    <col min="2305" max="2305" width="7.5703125" style="65" customWidth="1"/>
    <col min="2306" max="2306" width="6.7109375" style="65" customWidth="1"/>
    <col min="2307" max="2307" width="36.7109375" style="65" customWidth="1"/>
    <col min="2308" max="2308" width="17.5703125" style="65" customWidth="1"/>
    <col min="2309" max="2309" width="36.28515625" style="65" customWidth="1"/>
    <col min="2310" max="2310" width="2" style="65" customWidth="1"/>
    <col min="2311" max="2311" width="8.140625" style="65" customWidth="1"/>
    <col min="2312" max="2312" width="2" style="65" customWidth="1"/>
    <col min="2313" max="2313" width="12.5703125" style="65" customWidth="1"/>
    <col min="2314" max="2314" width="16.140625" style="65" customWidth="1"/>
    <col min="2315" max="2315" width="0" style="65" hidden="1" customWidth="1"/>
    <col min="2316" max="2560" width="9.140625" style="65"/>
    <col min="2561" max="2561" width="7.5703125" style="65" customWidth="1"/>
    <col min="2562" max="2562" width="6.7109375" style="65" customWidth="1"/>
    <col min="2563" max="2563" width="36.7109375" style="65" customWidth="1"/>
    <col min="2564" max="2564" width="17.5703125" style="65" customWidth="1"/>
    <col min="2565" max="2565" width="36.28515625" style="65" customWidth="1"/>
    <col min="2566" max="2566" width="2" style="65" customWidth="1"/>
    <col min="2567" max="2567" width="8.140625" style="65" customWidth="1"/>
    <col min="2568" max="2568" width="2" style="65" customWidth="1"/>
    <col min="2569" max="2569" width="12.5703125" style="65" customWidth="1"/>
    <col min="2570" max="2570" width="16.140625" style="65" customWidth="1"/>
    <col min="2571" max="2571" width="0" style="65" hidden="1" customWidth="1"/>
    <col min="2572" max="2816" width="9.140625" style="65"/>
    <col min="2817" max="2817" width="7.5703125" style="65" customWidth="1"/>
    <col min="2818" max="2818" width="6.7109375" style="65" customWidth="1"/>
    <col min="2819" max="2819" width="36.7109375" style="65" customWidth="1"/>
    <col min="2820" max="2820" width="17.5703125" style="65" customWidth="1"/>
    <col min="2821" max="2821" width="36.28515625" style="65" customWidth="1"/>
    <col min="2822" max="2822" width="2" style="65" customWidth="1"/>
    <col min="2823" max="2823" width="8.140625" style="65" customWidth="1"/>
    <col min="2824" max="2824" width="2" style="65" customWidth="1"/>
    <col min="2825" max="2825" width="12.5703125" style="65" customWidth="1"/>
    <col min="2826" max="2826" width="16.140625" style="65" customWidth="1"/>
    <col min="2827" max="2827" width="0" style="65" hidden="1" customWidth="1"/>
    <col min="2828" max="3072" width="9.140625" style="65"/>
    <col min="3073" max="3073" width="7.5703125" style="65" customWidth="1"/>
    <col min="3074" max="3074" width="6.7109375" style="65" customWidth="1"/>
    <col min="3075" max="3075" width="36.7109375" style="65" customWidth="1"/>
    <col min="3076" max="3076" width="17.5703125" style="65" customWidth="1"/>
    <col min="3077" max="3077" width="36.28515625" style="65" customWidth="1"/>
    <col min="3078" max="3078" width="2" style="65" customWidth="1"/>
    <col min="3079" max="3079" width="8.140625" style="65" customWidth="1"/>
    <col min="3080" max="3080" width="2" style="65" customWidth="1"/>
    <col min="3081" max="3081" width="12.5703125" style="65" customWidth="1"/>
    <col min="3082" max="3082" width="16.140625" style="65" customWidth="1"/>
    <col min="3083" max="3083" width="0" style="65" hidden="1" customWidth="1"/>
    <col min="3084" max="3328" width="9.140625" style="65"/>
    <col min="3329" max="3329" width="7.5703125" style="65" customWidth="1"/>
    <col min="3330" max="3330" width="6.7109375" style="65" customWidth="1"/>
    <col min="3331" max="3331" width="36.7109375" style="65" customWidth="1"/>
    <col min="3332" max="3332" width="17.5703125" style="65" customWidth="1"/>
    <col min="3333" max="3333" width="36.28515625" style="65" customWidth="1"/>
    <col min="3334" max="3334" width="2" style="65" customWidth="1"/>
    <col min="3335" max="3335" width="8.140625" style="65" customWidth="1"/>
    <col min="3336" max="3336" width="2" style="65" customWidth="1"/>
    <col min="3337" max="3337" width="12.5703125" style="65" customWidth="1"/>
    <col min="3338" max="3338" width="16.140625" style="65" customWidth="1"/>
    <col min="3339" max="3339" width="0" style="65" hidden="1" customWidth="1"/>
    <col min="3340" max="3584" width="9.140625" style="65"/>
    <col min="3585" max="3585" width="7.5703125" style="65" customWidth="1"/>
    <col min="3586" max="3586" width="6.7109375" style="65" customWidth="1"/>
    <col min="3587" max="3587" width="36.7109375" style="65" customWidth="1"/>
    <col min="3588" max="3588" width="17.5703125" style="65" customWidth="1"/>
    <col min="3589" max="3589" width="36.28515625" style="65" customWidth="1"/>
    <col min="3590" max="3590" width="2" style="65" customWidth="1"/>
    <col min="3591" max="3591" width="8.140625" style="65" customWidth="1"/>
    <col min="3592" max="3592" width="2" style="65" customWidth="1"/>
    <col min="3593" max="3593" width="12.5703125" style="65" customWidth="1"/>
    <col min="3594" max="3594" width="16.140625" style="65" customWidth="1"/>
    <col min="3595" max="3595" width="0" style="65" hidden="1" customWidth="1"/>
    <col min="3596" max="3840" width="9.140625" style="65"/>
    <col min="3841" max="3841" width="7.5703125" style="65" customWidth="1"/>
    <col min="3842" max="3842" width="6.7109375" style="65" customWidth="1"/>
    <col min="3843" max="3843" width="36.7109375" style="65" customWidth="1"/>
    <col min="3844" max="3844" width="17.5703125" style="65" customWidth="1"/>
    <col min="3845" max="3845" width="36.28515625" style="65" customWidth="1"/>
    <col min="3846" max="3846" width="2" style="65" customWidth="1"/>
    <col min="3847" max="3847" width="8.140625" style="65" customWidth="1"/>
    <col min="3848" max="3848" width="2" style="65" customWidth="1"/>
    <col min="3849" max="3849" width="12.5703125" style="65" customWidth="1"/>
    <col min="3850" max="3850" width="16.140625" style="65" customWidth="1"/>
    <col min="3851" max="3851" width="0" style="65" hidden="1" customWidth="1"/>
    <col min="3852" max="4096" width="9.140625" style="65"/>
    <col min="4097" max="4097" width="7.5703125" style="65" customWidth="1"/>
    <col min="4098" max="4098" width="6.7109375" style="65" customWidth="1"/>
    <col min="4099" max="4099" width="36.7109375" style="65" customWidth="1"/>
    <col min="4100" max="4100" width="17.5703125" style="65" customWidth="1"/>
    <col min="4101" max="4101" width="36.28515625" style="65" customWidth="1"/>
    <col min="4102" max="4102" width="2" style="65" customWidth="1"/>
    <col min="4103" max="4103" width="8.140625" style="65" customWidth="1"/>
    <col min="4104" max="4104" width="2" style="65" customWidth="1"/>
    <col min="4105" max="4105" width="12.5703125" style="65" customWidth="1"/>
    <col min="4106" max="4106" width="16.140625" style="65" customWidth="1"/>
    <col min="4107" max="4107" width="0" style="65" hidden="1" customWidth="1"/>
    <col min="4108" max="4352" width="9.140625" style="65"/>
    <col min="4353" max="4353" width="7.5703125" style="65" customWidth="1"/>
    <col min="4354" max="4354" width="6.7109375" style="65" customWidth="1"/>
    <col min="4355" max="4355" width="36.7109375" style="65" customWidth="1"/>
    <col min="4356" max="4356" width="17.5703125" style="65" customWidth="1"/>
    <col min="4357" max="4357" width="36.28515625" style="65" customWidth="1"/>
    <col min="4358" max="4358" width="2" style="65" customWidth="1"/>
    <col min="4359" max="4359" width="8.140625" style="65" customWidth="1"/>
    <col min="4360" max="4360" width="2" style="65" customWidth="1"/>
    <col min="4361" max="4361" width="12.5703125" style="65" customWidth="1"/>
    <col min="4362" max="4362" width="16.140625" style="65" customWidth="1"/>
    <col min="4363" max="4363" width="0" style="65" hidden="1" customWidth="1"/>
    <col min="4364" max="4608" width="9.140625" style="65"/>
    <col min="4609" max="4609" width="7.5703125" style="65" customWidth="1"/>
    <col min="4610" max="4610" width="6.7109375" style="65" customWidth="1"/>
    <col min="4611" max="4611" width="36.7109375" style="65" customWidth="1"/>
    <col min="4612" max="4612" width="17.5703125" style="65" customWidth="1"/>
    <col min="4613" max="4613" width="36.28515625" style="65" customWidth="1"/>
    <col min="4614" max="4614" width="2" style="65" customWidth="1"/>
    <col min="4615" max="4615" width="8.140625" style="65" customWidth="1"/>
    <col min="4616" max="4616" width="2" style="65" customWidth="1"/>
    <col min="4617" max="4617" width="12.5703125" style="65" customWidth="1"/>
    <col min="4618" max="4618" width="16.140625" style="65" customWidth="1"/>
    <col min="4619" max="4619" width="0" style="65" hidden="1" customWidth="1"/>
    <col min="4620" max="4864" width="9.140625" style="65"/>
    <col min="4865" max="4865" width="7.5703125" style="65" customWidth="1"/>
    <col min="4866" max="4866" width="6.7109375" style="65" customWidth="1"/>
    <col min="4867" max="4867" width="36.7109375" style="65" customWidth="1"/>
    <col min="4868" max="4868" width="17.5703125" style="65" customWidth="1"/>
    <col min="4869" max="4869" width="36.28515625" style="65" customWidth="1"/>
    <col min="4870" max="4870" width="2" style="65" customWidth="1"/>
    <col min="4871" max="4871" width="8.140625" style="65" customWidth="1"/>
    <col min="4872" max="4872" width="2" style="65" customWidth="1"/>
    <col min="4873" max="4873" width="12.5703125" style="65" customWidth="1"/>
    <col min="4874" max="4874" width="16.140625" style="65" customWidth="1"/>
    <col min="4875" max="4875" width="0" style="65" hidden="1" customWidth="1"/>
    <col min="4876" max="5120" width="9.140625" style="65"/>
    <col min="5121" max="5121" width="7.5703125" style="65" customWidth="1"/>
    <col min="5122" max="5122" width="6.7109375" style="65" customWidth="1"/>
    <col min="5123" max="5123" width="36.7109375" style="65" customWidth="1"/>
    <col min="5124" max="5124" width="17.5703125" style="65" customWidth="1"/>
    <col min="5125" max="5125" width="36.28515625" style="65" customWidth="1"/>
    <col min="5126" max="5126" width="2" style="65" customWidth="1"/>
    <col min="5127" max="5127" width="8.140625" style="65" customWidth="1"/>
    <col min="5128" max="5128" width="2" style="65" customWidth="1"/>
    <col min="5129" max="5129" width="12.5703125" style="65" customWidth="1"/>
    <col min="5130" max="5130" width="16.140625" style="65" customWidth="1"/>
    <col min="5131" max="5131" width="0" style="65" hidden="1" customWidth="1"/>
    <col min="5132" max="5376" width="9.140625" style="65"/>
    <col min="5377" max="5377" width="7.5703125" style="65" customWidth="1"/>
    <col min="5378" max="5378" width="6.7109375" style="65" customWidth="1"/>
    <col min="5379" max="5379" width="36.7109375" style="65" customWidth="1"/>
    <col min="5380" max="5380" width="17.5703125" style="65" customWidth="1"/>
    <col min="5381" max="5381" width="36.28515625" style="65" customWidth="1"/>
    <col min="5382" max="5382" width="2" style="65" customWidth="1"/>
    <col min="5383" max="5383" width="8.140625" style="65" customWidth="1"/>
    <col min="5384" max="5384" width="2" style="65" customWidth="1"/>
    <col min="5385" max="5385" width="12.5703125" style="65" customWidth="1"/>
    <col min="5386" max="5386" width="16.140625" style="65" customWidth="1"/>
    <col min="5387" max="5387" width="0" style="65" hidden="1" customWidth="1"/>
    <col min="5388" max="5632" width="9.140625" style="65"/>
    <col min="5633" max="5633" width="7.5703125" style="65" customWidth="1"/>
    <col min="5634" max="5634" width="6.7109375" style="65" customWidth="1"/>
    <col min="5635" max="5635" width="36.7109375" style="65" customWidth="1"/>
    <col min="5636" max="5636" width="17.5703125" style="65" customWidth="1"/>
    <col min="5637" max="5637" width="36.28515625" style="65" customWidth="1"/>
    <col min="5638" max="5638" width="2" style="65" customWidth="1"/>
    <col min="5639" max="5639" width="8.140625" style="65" customWidth="1"/>
    <col min="5640" max="5640" width="2" style="65" customWidth="1"/>
    <col min="5641" max="5641" width="12.5703125" style="65" customWidth="1"/>
    <col min="5642" max="5642" width="16.140625" style="65" customWidth="1"/>
    <col min="5643" max="5643" width="0" style="65" hidden="1" customWidth="1"/>
    <col min="5644" max="5888" width="9.140625" style="65"/>
    <col min="5889" max="5889" width="7.5703125" style="65" customWidth="1"/>
    <col min="5890" max="5890" width="6.7109375" style="65" customWidth="1"/>
    <col min="5891" max="5891" width="36.7109375" style="65" customWidth="1"/>
    <col min="5892" max="5892" width="17.5703125" style="65" customWidth="1"/>
    <col min="5893" max="5893" width="36.28515625" style="65" customWidth="1"/>
    <col min="5894" max="5894" width="2" style="65" customWidth="1"/>
    <col min="5895" max="5895" width="8.140625" style="65" customWidth="1"/>
    <col min="5896" max="5896" width="2" style="65" customWidth="1"/>
    <col min="5897" max="5897" width="12.5703125" style="65" customWidth="1"/>
    <col min="5898" max="5898" width="16.140625" style="65" customWidth="1"/>
    <col min="5899" max="5899" width="0" style="65" hidden="1" customWidth="1"/>
    <col min="5900" max="6144" width="9.140625" style="65"/>
    <col min="6145" max="6145" width="7.5703125" style="65" customWidth="1"/>
    <col min="6146" max="6146" width="6.7109375" style="65" customWidth="1"/>
    <col min="6147" max="6147" width="36.7109375" style="65" customWidth="1"/>
    <col min="6148" max="6148" width="17.5703125" style="65" customWidth="1"/>
    <col min="6149" max="6149" width="36.28515625" style="65" customWidth="1"/>
    <col min="6150" max="6150" width="2" style="65" customWidth="1"/>
    <col min="6151" max="6151" width="8.140625" style="65" customWidth="1"/>
    <col min="6152" max="6152" width="2" style="65" customWidth="1"/>
    <col min="6153" max="6153" width="12.5703125" style="65" customWidth="1"/>
    <col min="6154" max="6154" width="16.140625" style="65" customWidth="1"/>
    <col min="6155" max="6155" width="0" style="65" hidden="1" customWidth="1"/>
    <col min="6156" max="6400" width="9.140625" style="65"/>
    <col min="6401" max="6401" width="7.5703125" style="65" customWidth="1"/>
    <col min="6402" max="6402" width="6.7109375" style="65" customWidth="1"/>
    <col min="6403" max="6403" width="36.7109375" style="65" customWidth="1"/>
    <col min="6404" max="6404" width="17.5703125" style="65" customWidth="1"/>
    <col min="6405" max="6405" width="36.28515625" style="65" customWidth="1"/>
    <col min="6406" max="6406" width="2" style="65" customWidth="1"/>
    <col min="6407" max="6407" width="8.140625" style="65" customWidth="1"/>
    <col min="6408" max="6408" width="2" style="65" customWidth="1"/>
    <col min="6409" max="6409" width="12.5703125" style="65" customWidth="1"/>
    <col min="6410" max="6410" width="16.140625" style="65" customWidth="1"/>
    <col min="6411" max="6411" width="0" style="65" hidden="1" customWidth="1"/>
    <col min="6412" max="6656" width="9.140625" style="65"/>
    <col min="6657" max="6657" width="7.5703125" style="65" customWidth="1"/>
    <col min="6658" max="6658" width="6.7109375" style="65" customWidth="1"/>
    <col min="6659" max="6659" width="36.7109375" style="65" customWidth="1"/>
    <col min="6660" max="6660" width="17.5703125" style="65" customWidth="1"/>
    <col min="6661" max="6661" width="36.28515625" style="65" customWidth="1"/>
    <col min="6662" max="6662" width="2" style="65" customWidth="1"/>
    <col min="6663" max="6663" width="8.140625" style="65" customWidth="1"/>
    <col min="6664" max="6664" width="2" style="65" customWidth="1"/>
    <col min="6665" max="6665" width="12.5703125" style="65" customWidth="1"/>
    <col min="6666" max="6666" width="16.140625" style="65" customWidth="1"/>
    <col min="6667" max="6667" width="0" style="65" hidden="1" customWidth="1"/>
    <col min="6668" max="6912" width="9.140625" style="65"/>
    <col min="6913" max="6913" width="7.5703125" style="65" customWidth="1"/>
    <col min="6914" max="6914" width="6.7109375" style="65" customWidth="1"/>
    <col min="6915" max="6915" width="36.7109375" style="65" customWidth="1"/>
    <col min="6916" max="6916" width="17.5703125" style="65" customWidth="1"/>
    <col min="6917" max="6917" width="36.28515625" style="65" customWidth="1"/>
    <col min="6918" max="6918" width="2" style="65" customWidth="1"/>
    <col min="6919" max="6919" width="8.140625" style="65" customWidth="1"/>
    <col min="6920" max="6920" width="2" style="65" customWidth="1"/>
    <col min="6921" max="6921" width="12.5703125" style="65" customWidth="1"/>
    <col min="6922" max="6922" width="16.140625" style="65" customWidth="1"/>
    <col min="6923" max="6923" width="0" style="65" hidden="1" customWidth="1"/>
    <col min="6924" max="7168" width="9.140625" style="65"/>
    <col min="7169" max="7169" width="7.5703125" style="65" customWidth="1"/>
    <col min="7170" max="7170" width="6.7109375" style="65" customWidth="1"/>
    <col min="7171" max="7171" width="36.7109375" style="65" customWidth="1"/>
    <col min="7172" max="7172" width="17.5703125" style="65" customWidth="1"/>
    <col min="7173" max="7173" width="36.28515625" style="65" customWidth="1"/>
    <col min="7174" max="7174" width="2" style="65" customWidth="1"/>
    <col min="7175" max="7175" width="8.140625" style="65" customWidth="1"/>
    <col min="7176" max="7176" width="2" style="65" customWidth="1"/>
    <col min="7177" max="7177" width="12.5703125" style="65" customWidth="1"/>
    <col min="7178" max="7178" width="16.140625" style="65" customWidth="1"/>
    <col min="7179" max="7179" width="0" style="65" hidden="1" customWidth="1"/>
    <col min="7180" max="7424" width="9.140625" style="65"/>
    <col min="7425" max="7425" width="7.5703125" style="65" customWidth="1"/>
    <col min="7426" max="7426" width="6.7109375" style="65" customWidth="1"/>
    <col min="7427" max="7427" width="36.7109375" style="65" customWidth="1"/>
    <col min="7428" max="7428" width="17.5703125" style="65" customWidth="1"/>
    <col min="7429" max="7429" width="36.28515625" style="65" customWidth="1"/>
    <col min="7430" max="7430" width="2" style="65" customWidth="1"/>
    <col min="7431" max="7431" width="8.140625" style="65" customWidth="1"/>
    <col min="7432" max="7432" width="2" style="65" customWidth="1"/>
    <col min="7433" max="7433" width="12.5703125" style="65" customWidth="1"/>
    <col min="7434" max="7434" width="16.140625" style="65" customWidth="1"/>
    <col min="7435" max="7435" width="0" style="65" hidden="1" customWidth="1"/>
    <col min="7436" max="7680" width="9.140625" style="65"/>
    <col min="7681" max="7681" width="7.5703125" style="65" customWidth="1"/>
    <col min="7682" max="7682" width="6.7109375" style="65" customWidth="1"/>
    <col min="7683" max="7683" width="36.7109375" style="65" customWidth="1"/>
    <col min="7684" max="7684" width="17.5703125" style="65" customWidth="1"/>
    <col min="7685" max="7685" width="36.28515625" style="65" customWidth="1"/>
    <col min="7686" max="7686" width="2" style="65" customWidth="1"/>
    <col min="7687" max="7687" width="8.140625" style="65" customWidth="1"/>
    <col min="7688" max="7688" width="2" style="65" customWidth="1"/>
    <col min="7689" max="7689" width="12.5703125" style="65" customWidth="1"/>
    <col min="7690" max="7690" width="16.140625" style="65" customWidth="1"/>
    <col min="7691" max="7691" width="0" style="65" hidden="1" customWidth="1"/>
    <col min="7692" max="7936" width="9.140625" style="65"/>
    <col min="7937" max="7937" width="7.5703125" style="65" customWidth="1"/>
    <col min="7938" max="7938" width="6.7109375" style="65" customWidth="1"/>
    <col min="7939" max="7939" width="36.7109375" style="65" customWidth="1"/>
    <col min="7940" max="7940" width="17.5703125" style="65" customWidth="1"/>
    <col min="7941" max="7941" width="36.28515625" style="65" customWidth="1"/>
    <col min="7942" max="7942" width="2" style="65" customWidth="1"/>
    <col min="7943" max="7943" width="8.140625" style="65" customWidth="1"/>
    <col min="7944" max="7944" width="2" style="65" customWidth="1"/>
    <col min="7945" max="7945" width="12.5703125" style="65" customWidth="1"/>
    <col min="7946" max="7946" width="16.140625" style="65" customWidth="1"/>
    <col min="7947" max="7947" width="0" style="65" hidden="1" customWidth="1"/>
    <col min="7948" max="8192" width="9.140625" style="65"/>
    <col min="8193" max="8193" width="7.5703125" style="65" customWidth="1"/>
    <col min="8194" max="8194" width="6.7109375" style="65" customWidth="1"/>
    <col min="8195" max="8195" width="36.7109375" style="65" customWidth="1"/>
    <col min="8196" max="8196" width="17.5703125" style="65" customWidth="1"/>
    <col min="8197" max="8197" width="36.28515625" style="65" customWidth="1"/>
    <col min="8198" max="8198" width="2" style="65" customWidth="1"/>
    <col min="8199" max="8199" width="8.140625" style="65" customWidth="1"/>
    <col min="8200" max="8200" width="2" style="65" customWidth="1"/>
    <col min="8201" max="8201" width="12.5703125" style="65" customWidth="1"/>
    <col min="8202" max="8202" width="16.140625" style="65" customWidth="1"/>
    <col min="8203" max="8203" width="0" style="65" hidden="1" customWidth="1"/>
    <col min="8204" max="8448" width="9.140625" style="65"/>
    <col min="8449" max="8449" width="7.5703125" style="65" customWidth="1"/>
    <col min="8450" max="8450" width="6.7109375" style="65" customWidth="1"/>
    <col min="8451" max="8451" width="36.7109375" style="65" customWidth="1"/>
    <col min="8452" max="8452" width="17.5703125" style="65" customWidth="1"/>
    <col min="8453" max="8453" width="36.28515625" style="65" customWidth="1"/>
    <col min="8454" max="8454" width="2" style="65" customWidth="1"/>
    <col min="8455" max="8455" width="8.140625" style="65" customWidth="1"/>
    <col min="8456" max="8456" width="2" style="65" customWidth="1"/>
    <col min="8457" max="8457" width="12.5703125" style="65" customWidth="1"/>
    <col min="8458" max="8458" width="16.140625" style="65" customWidth="1"/>
    <col min="8459" max="8459" width="0" style="65" hidden="1" customWidth="1"/>
    <col min="8460" max="8704" width="9.140625" style="65"/>
    <col min="8705" max="8705" width="7.5703125" style="65" customWidth="1"/>
    <col min="8706" max="8706" width="6.7109375" style="65" customWidth="1"/>
    <col min="8707" max="8707" width="36.7109375" style="65" customWidth="1"/>
    <col min="8708" max="8708" width="17.5703125" style="65" customWidth="1"/>
    <col min="8709" max="8709" width="36.28515625" style="65" customWidth="1"/>
    <col min="8710" max="8710" width="2" style="65" customWidth="1"/>
    <col min="8711" max="8711" width="8.140625" style="65" customWidth="1"/>
    <col min="8712" max="8712" width="2" style="65" customWidth="1"/>
    <col min="8713" max="8713" width="12.5703125" style="65" customWidth="1"/>
    <col min="8714" max="8714" width="16.140625" style="65" customWidth="1"/>
    <col min="8715" max="8715" width="0" style="65" hidden="1" customWidth="1"/>
    <col min="8716" max="8960" width="9.140625" style="65"/>
    <col min="8961" max="8961" width="7.5703125" style="65" customWidth="1"/>
    <col min="8962" max="8962" width="6.7109375" style="65" customWidth="1"/>
    <col min="8963" max="8963" width="36.7109375" style="65" customWidth="1"/>
    <col min="8964" max="8964" width="17.5703125" style="65" customWidth="1"/>
    <col min="8965" max="8965" width="36.28515625" style="65" customWidth="1"/>
    <col min="8966" max="8966" width="2" style="65" customWidth="1"/>
    <col min="8967" max="8967" width="8.140625" style="65" customWidth="1"/>
    <col min="8968" max="8968" width="2" style="65" customWidth="1"/>
    <col min="8969" max="8969" width="12.5703125" style="65" customWidth="1"/>
    <col min="8970" max="8970" width="16.140625" style="65" customWidth="1"/>
    <col min="8971" max="8971" width="0" style="65" hidden="1" customWidth="1"/>
    <col min="8972" max="9216" width="9.140625" style="65"/>
    <col min="9217" max="9217" width="7.5703125" style="65" customWidth="1"/>
    <col min="9218" max="9218" width="6.7109375" style="65" customWidth="1"/>
    <col min="9219" max="9219" width="36.7109375" style="65" customWidth="1"/>
    <col min="9220" max="9220" width="17.5703125" style="65" customWidth="1"/>
    <col min="9221" max="9221" width="36.28515625" style="65" customWidth="1"/>
    <col min="9222" max="9222" width="2" style="65" customWidth="1"/>
    <col min="9223" max="9223" width="8.140625" style="65" customWidth="1"/>
    <col min="9224" max="9224" width="2" style="65" customWidth="1"/>
    <col min="9225" max="9225" width="12.5703125" style="65" customWidth="1"/>
    <col min="9226" max="9226" width="16.140625" style="65" customWidth="1"/>
    <col min="9227" max="9227" width="0" style="65" hidden="1" customWidth="1"/>
    <col min="9228" max="9472" width="9.140625" style="65"/>
    <col min="9473" max="9473" width="7.5703125" style="65" customWidth="1"/>
    <col min="9474" max="9474" width="6.7109375" style="65" customWidth="1"/>
    <col min="9475" max="9475" width="36.7109375" style="65" customWidth="1"/>
    <col min="9476" max="9476" width="17.5703125" style="65" customWidth="1"/>
    <col min="9477" max="9477" width="36.28515625" style="65" customWidth="1"/>
    <col min="9478" max="9478" width="2" style="65" customWidth="1"/>
    <col min="9479" max="9479" width="8.140625" style="65" customWidth="1"/>
    <col min="9480" max="9480" width="2" style="65" customWidth="1"/>
    <col min="9481" max="9481" width="12.5703125" style="65" customWidth="1"/>
    <col min="9482" max="9482" width="16.140625" style="65" customWidth="1"/>
    <col min="9483" max="9483" width="0" style="65" hidden="1" customWidth="1"/>
    <col min="9484" max="9728" width="9.140625" style="65"/>
    <col min="9729" max="9729" width="7.5703125" style="65" customWidth="1"/>
    <col min="9730" max="9730" width="6.7109375" style="65" customWidth="1"/>
    <col min="9731" max="9731" width="36.7109375" style="65" customWidth="1"/>
    <col min="9732" max="9732" width="17.5703125" style="65" customWidth="1"/>
    <col min="9733" max="9733" width="36.28515625" style="65" customWidth="1"/>
    <col min="9734" max="9734" width="2" style="65" customWidth="1"/>
    <col min="9735" max="9735" width="8.140625" style="65" customWidth="1"/>
    <col min="9736" max="9736" width="2" style="65" customWidth="1"/>
    <col min="9737" max="9737" width="12.5703125" style="65" customWidth="1"/>
    <col min="9738" max="9738" width="16.140625" style="65" customWidth="1"/>
    <col min="9739" max="9739" width="0" style="65" hidden="1" customWidth="1"/>
    <col min="9740" max="9984" width="9.140625" style="65"/>
    <col min="9985" max="9985" width="7.5703125" style="65" customWidth="1"/>
    <col min="9986" max="9986" width="6.7109375" style="65" customWidth="1"/>
    <col min="9987" max="9987" width="36.7109375" style="65" customWidth="1"/>
    <col min="9988" max="9988" width="17.5703125" style="65" customWidth="1"/>
    <col min="9989" max="9989" width="36.28515625" style="65" customWidth="1"/>
    <col min="9990" max="9990" width="2" style="65" customWidth="1"/>
    <col min="9991" max="9991" width="8.140625" style="65" customWidth="1"/>
    <col min="9992" max="9992" width="2" style="65" customWidth="1"/>
    <col min="9993" max="9993" width="12.5703125" style="65" customWidth="1"/>
    <col min="9994" max="9994" width="16.140625" style="65" customWidth="1"/>
    <col min="9995" max="9995" width="0" style="65" hidden="1" customWidth="1"/>
    <col min="9996" max="10240" width="9.140625" style="65"/>
    <col min="10241" max="10241" width="7.5703125" style="65" customWidth="1"/>
    <col min="10242" max="10242" width="6.7109375" style="65" customWidth="1"/>
    <col min="10243" max="10243" width="36.7109375" style="65" customWidth="1"/>
    <col min="10244" max="10244" width="17.5703125" style="65" customWidth="1"/>
    <col min="10245" max="10245" width="36.28515625" style="65" customWidth="1"/>
    <col min="10246" max="10246" width="2" style="65" customWidth="1"/>
    <col min="10247" max="10247" width="8.140625" style="65" customWidth="1"/>
    <col min="10248" max="10248" width="2" style="65" customWidth="1"/>
    <col min="10249" max="10249" width="12.5703125" style="65" customWidth="1"/>
    <col min="10250" max="10250" width="16.140625" style="65" customWidth="1"/>
    <col min="10251" max="10251" width="0" style="65" hidden="1" customWidth="1"/>
    <col min="10252" max="10496" width="9.140625" style="65"/>
    <col min="10497" max="10497" width="7.5703125" style="65" customWidth="1"/>
    <col min="10498" max="10498" width="6.7109375" style="65" customWidth="1"/>
    <col min="10499" max="10499" width="36.7109375" style="65" customWidth="1"/>
    <col min="10500" max="10500" width="17.5703125" style="65" customWidth="1"/>
    <col min="10501" max="10501" width="36.28515625" style="65" customWidth="1"/>
    <col min="10502" max="10502" width="2" style="65" customWidth="1"/>
    <col min="10503" max="10503" width="8.140625" style="65" customWidth="1"/>
    <col min="10504" max="10504" width="2" style="65" customWidth="1"/>
    <col min="10505" max="10505" width="12.5703125" style="65" customWidth="1"/>
    <col min="10506" max="10506" width="16.140625" style="65" customWidth="1"/>
    <col min="10507" max="10507" width="0" style="65" hidden="1" customWidth="1"/>
    <col min="10508" max="10752" width="9.140625" style="65"/>
    <col min="10753" max="10753" width="7.5703125" style="65" customWidth="1"/>
    <col min="10754" max="10754" width="6.7109375" style="65" customWidth="1"/>
    <col min="10755" max="10755" width="36.7109375" style="65" customWidth="1"/>
    <col min="10756" max="10756" width="17.5703125" style="65" customWidth="1"/>
    <col min="10757" max="10757" width="36.28515625" style="65" customWidth="1"/>
    <col min="10758" max="10758" width="2" style="65" customWidth="1"/>
    <col min="10759" max="10759" width="8.140625" style="65" customWidth="1"/>
    <col min="10760" max="10760" width="2" style="65" customWidth="1"/>
    <col min="10761" max="10761" width="12.5703125" style="65" customWidth="1"/>
    <col min="10762" max="10762" width="16.140625" style="65" customWidth="1"/>
    <col min="10763" max="10763" width="0" style="65" hidden="1" customWidth="1"/>
    <col min="10764" max="11008" width="9.140625" style="65"/>
    <col min="11009" max="11009" width="7.5703125" style="65" customWidth="1"/>
    <col min="11010" max="11010" width="6.7109375" style="65" customWidth="1"/>
    <col min="11011" max="11011" width="36.7109375" style="65" customWidth="1"/>
    <col min="11012" max="11012" width="17.5703125" style="65" customWidth="1"/>
    <col min="11013" max="11013" width="36.28515625" style="65" customWidth="1"/>
    <col min="11014" max="11014" width="2" style="65" customWidth="1"/>
    <col min="11015" max="11015" width="8.140625" style="65" customWidth="1"/>
    <col min="11016" max="11016" width="2" style="65" customWidth="1"/>
    <col min="11017" max="11017" width="12.5703125" style="65" customWidth="1"/>
    <col min="11018" max="11018" width="16.140625" style="65" customWidth="1"/>
    <col min="11019" max="11019" width="0" style="65" hidden="1" customWidth="1"/>
    <col min="11020" max="11264" width="9.140625" style="65"/>
    <col min="11265" max="11265" width="7.5703125" style="65" customWidth="1"/>
    <col min="11266" max="11266" width="6.7109375" style="65" customWidth="1"/>
    <col min="11267" max="11267" width="36.7109375" style="65" customWidth="1"/>
    <col min="11268" max="11268" width="17.5703125" style="65" customWidth="1"/>
    <col min="11269" max="11269" width="36.28515625" style="65" customWidth="1"/>
    <col min="11270" max="11270" width="2" style="65" customWidth="1"/>
    <col min="11271" max="11271" width="8.140625" style="65" customWidth="1"/>
    <col min="11272" max="11272" width="2" style="65" customWidth="1"/>
    <col min="11273" max="11273" width="12.5703125" style="65" customWidth="1"/>
    <col min="11274" max="11274" width="16.140625" style="65" customWidth="1"/>
    <col min="11275" max="11275" width="0" style="65" hidden="1" customWidth="1"/>
    <col min="11276" max="11520" width="9.140625" style="65"/>
    <col min="11521" max="11521" width="7.5703125" style="65" customWidth="1"/>
    <col min="11522" max="11522" width="6.7109375" style="65" customWidth="1"/>
    <col min="11523" max="11523" width="36.7109375" style="65" customWidth="1"/>
    <col min="11524" max="11524" width="17.5703125" style="65" customWidth="1"/>
    <col min="11525" max="11525" width="36.28515625" style="65" customWidth="1"/>
    <col min="11526" max="11526" width="2" style="65" customWidth="1"/>
    <col min="11527" max="11527" width="8.140625" style="65" customWidth="1"/>
    <col min="11528" max="11528" width="2" style="65" customWidth="1"/>
    <col min="11529" max="11529" width="12.5703125" style="65" customWidth="1"/>
    <col min="11530" max="11530" width="16.140625" style="65" customWidth="1"/>
    <col min="11531" max="11531" width="0" style="65" hidden="1" customWidth="1"/>
    <col min="11532" max="11776" width="9.140625" style="65"/>
    <col min="11777" max="11777" width="7.5703125" style="65" customWidth="1"/>
    <col min="11778" max="11778" width="6.7109375" style="65" customWidth="1"/>
    <col min="11779" max="11779" width="36.7109375" style="65" customWidth="1"/>
    <col min="11780" max="11780" width="17.5703125" style="65" customWidth="1"/>
    <col min="11781" max="11781" width="36.28515625" style="65" customWidth="1"/>
    <col min="11782" max="11782" width="2" style="65" customWidth="1"/>
    <col min="11783" max="11783" width="8.140625" style="65" customWidth="1"/>
    <col min="11784" max="11784" width="2" style="65" customWidth="1"/>
    <col min="11785" max="11785" width="12.5703125" style="65" customWidth="1"/>
    <col min="11786" max="11786" width="16.140625" style="65" customWidth="1"/>
    <col min="11787" max="11787" width="0" style="65" hidden="1" customWidth="1"/>
    <col min="11788" max="12032" width="9.140625" style="65"/>
    <col min="12033" max="12033" width="7.5703125" style="65" customWidth="1"/>
    <col min="12034" max="12034" width="6.7109375" style="65" customWidth="1"/>
    <col min="12035" max="12035" width="36.7109375" style="65" customWidth="1"/>
    <col min="12036" max="12036" width="17.5703125" style="65" customWidth="1"/>
    <col min="12037" max="12037" width="36.28515625" style="65" customWidth="1"/>
    <col min="12038" max="12038" width="2" style="65" customWidth="1"/>
    <col min="12039" max="12039" width="8.140625" style="65" customWidth="1"/>
    <col min="12040" max="12040" width="2" style="65" customWidth="1"/>
    <col min="12041" max="12041" width="12.5703125" style="65" customWidth="1"/>
    <col min="12042" max="12042" width="16.140625" style="65" customWidth="1"/>
    <col min="12043" max="12043" width="0" style="65" hidden="1" customWidth="1"/>
    <col min="12044" max="12288" width="9.140625" style="65"/>
    <col min="12289" max="12289" width="7.5703125" style="65" customWidth="1"/>
    <col min="12290" max="12290" width="6.7109375" style="65" customWidth="1"/>
    <col min="12291" max="12291" width="36.7109375" style="65" customWidth="1"/>
    <col min="12292" max="12292" width="17.5703125" style="65" customWidth="1"/>
    <col min="12293" max="12293" width="36.28515625" style="65" customWidth="1"/>
    <col min="12294" max="12294" width="2" style="65" customWidth="1"/>
    <col min="12295" max="12295" width="8.140625" style="65" customWidth="1"/>
    <col min="12296" max="12296" width="2" style="65" customWidth="1"/>
    <col min="12297" max="12297" width="12.5703125" style="65" customWidth="1"/>
    <col min="12298" max="12298" width="16.140625" style="65" customWidth="1"/>
    <col min="12299" max="12299" width="0" style="65" hidden="1" customWidth="1"/>
    <col min="12300" max="12544" width="9.140625" style="65"/>
    <col min="12545" max="12545" width="7.5703125" style="65" customWidth="1"/>
    <col min="12546" max="12546" width="6.7109375" style="65" customWidth="1"/>
    <col min="12547" max="12547" width="36.7109375" style="65" customWidth="1"/>
    <col min="12548" max="12548" width="17.5703125" style="65" customWidth="1"/>
    <col min="12549" max="12549" width="36.28515625" style="65" customWidth="1"/>
    <col min="12550" max="12550" width="2" style="65" customWidth="1"/>
    <col min="12551" max="12551" width="8.140625" style="65" customWidth="1"/>
    <col min="12552" max="12552" width="2" style="65" customWidth="1"/>
    <col min="12553" max="12553" width="12.5703125" style="65" customWidth="1"/>
    <col min="12554" max="12554" width="16.140625" style="65" customWidth="1"/>
    <col min="12555" max="12555" width="0" style="65" hidden="1" customWidth="1"/>
    <col min="12556" max="12800" width="9.140625" style="65"/>
    <col min="12801" max="12801" width="7.5703125" style="65" customWidth="1"/>
    <col min="12802" max="12802" width="6.7109375" style="65" customWidth="1"/>
    <col min="12803" max="12803" width="36.7109375" style="65" customWidth="1"/>
    <col min="12804" max="12804" width="17.5703125" style="65" customWidth="1"/>
    <col min="12805" max="12805" width="36.28515625" style="65" customWidth="1"/>
    <col min="12806" max="12806" width="2" style="65" customWidth="1"/>
    <col min="12807" max="12807" width="8.140625" style="65" customWidth="1"/>
    <col min="12808" max="12808" width="2" style="65" customWidth="1"/>
    <col min="12809" max="12809" width="12.5703125" style="65" customWidth="1"/>
    <col min="12810" max="12810" width="16.140625" style="65" customWidth="1"/>
    <col min="12811" max="12811" width="0" style="65" hidden="1" customWidth="1"/>
    <col min="12812" max="13056" width="9.140625" style="65"/>
    <col min="13057" max="13057" width="7.5703125" style="65" customWidth="1"/>
    <col min="13058" max="13058" width="6.7109375" style="65" customWidth="1"/>
    <col min="13059" max="13059" width="36.7109375" style="65" customWidth="1"/>
    <col min="13060" max="13060" width="17.5703125" style="65" customWidth="1"/>
    <col min="13061" max="13061" width="36.28515625" style="65" customWidth="1"/>
    <col min="13062" max="13062" width="2" style="65" customWidth="1"/>
    <col min="13063" max="13063" width="8.140625" style="65" customWidth="1"/>
    <col min="13064" max="13064" width="2" style="65" customWidth="1"/>
    <col min="13065" max="13065" width="12.5703125" style="65" customWidth="1"/>
    <col min="13066" max="13066" width="16.140625" style="65" customWidth="1"/>
    <col min="13067" max="13067" width="0" style="65" hidden="1" customWidth="1"/>
    <col min="13068" max="13312" width="9.140625" style="65"/>
    <col min="13313" max="13313" width="7.5703125" style="65" customWidth="1"/>
    <col min="13314" max="13314" width="6.7109375" style="65" customWidth="1"/>
    <col min="13315" max="13315" width="36.7109375" style="65" customWidth="1"/>
    <col min="13316" max="13316" width="17.5703125" style="65" customWidth="1"/>
    <col min="13317" max="13317" width="36.28515625" style="65" customWidth="1"/>
    <col min="13318" max="13318" width="2" style="65" customWidth="1"/>
    <col min="13319" max="13319" width="8.140625" style="65" customWidth="1"/>
    <col min="13320" max="13320" width="2" style="65" customWidth="1"/>
    <col min="13321" max="13321" width="12.5703125" style="65" customWidth="1"/>
    <col min="13322" max="13322" width="16.140625" style="65" customWidth="1"/>
    <col min="13323" max="13323" width="0" style="65" hidden="1" customWidth="1"/>
    <col min="13324" max="13568" width="9.140625" style="65"/>
    <col min="13569" max="13569" width="7.5703125" style="65" customWidth="1"/>
    <col min="13570" max="13570" width="6.7109375" style="65" customWidth="1"/>
    <col min="13571" max="13571" width="36.7109375" style="65" customWidth="1"/>
    <col min="13572" max="13572" width="17.5703125" style="65" customWidth="1"/>
    <col min="13573" max="13573" width="36.28515625" style="65" customWidth="1"/>
    <col min="13574" max="13574" width="2" style="65" customWidth="1"/>
    <col min="13575" max="13575" width="8.140625" style="65" customWidth="1"/>
    <col min="13576" max="13576" width="2" style="65" customWidth="1"/>
    <col min="13577" max="13577" width="12.5703125" style="65" customWidth="1"/>
    <col min="13578" max="13578" width="16.140625" style="65" customWidth="1"/>
    <col min="13579" max="13579" width="0" style="65" hidden="1" customWidth="1"/>
    <col min="13580" max="13824" width="9.140625" style="65"/>
    <col min="13825" max="13825" width="7.5703125" style="65" customWidth="1"/>
    <col min="13826" max="13826" width="6.7109375" style="65" customWidth="1"/>
    <col min="13827" max="13827" width="36.7109375" style="65" customWidth="1"/>
    <col min="13828" max="13828" width="17.5703125" style="65" customWidth="1"/>
    <col min="13829" max="13829" width="36.28515625" style="65" customWidth="1"/>
    <col min="13830" max="13830" width="2" style="65" customWidth="1"/>
    <col min="13831" max="13831" width="8.140625" style="65" customWidth="1"/>
    <col min="13832" max="13832" width="2" style="65" customWidth="1"/>
    <col min="13833" max="13833" width="12.5703125" style="65" customWidth="1"/>
    <col min="13834" max="13834" width="16.140625" style="65" customWidth="1"/>
    <col min="13835" max="13835" width="0" style="65" hidden="1" customWidth="1"/>
    <col min="13836" max="14080" width="9.140625" style="65"/>
    <col min="14081" max="14081" width="7.5703125" style="65" customWidth="1"/>
    <col min="14082" max="14082" width="6.7109375" style="65" customWidth="1"/>
    <col min="14083" max="14083" width="36.7109375" style="65" customWidth="1"/>
    <col min="14084" max="14084" width="17.5703125" style="65" customWidth="1"/>
    <col min="14085" max="14085" width="36.28515625" style="65" customWidth="1"/>
    <col min="14086" max="14086" width="2" style="65" customWidth="1"/>
    <col min="14087" max="14087" width="8.140625" style="65" customWidth="1"/>
    <col min="14088" max="14088" width="2" style="65" customWidth="1"/>
    <col min="14089" max="14089" width="12.5703125" style="65" customWidth="1"/>
    <col min="14090" max="14090" width="16.140625" style="65" customWidth="1"/>
    <col min="14091" max="14091" width="0" style="65" hidden="1" customWidth="1"/>
    <col min="14092" max="14336" width="9.140625" style="65"/>
    <col min="14337" max="14337" width="7.5703125" style="65" customWidth="1"/>
    <col min="14338" max="14338" width="6.7109375" style="65" customWidth="1"/>
    <col min="14339" max="14339" width="36.7109375" style="65" customWidth="1"/>
    <col min="14340" max="14340" width="17.5703125" style="65" customWidth="1"/>
    <col min="14341" max="14341" width="36.28515625" style="65" customWidth="1"/>
    <col min="14342" max="14342" width="2" style="65" customWidth="1"/>
    <col min="14343" max="14343" width="8.140625" style="65" customWidth="1"/>
    <col min="14344" max="14344" width="2" style="65" customWidth="1"/>
    <col min="14345" max="14345" width="12.5703125" style="65" customWidth="1"/>
    <col min="14346" max="14346" width="16.140625" style="65" customWidth="1"/>
    <col min="14347" max="14347" width="0" style="65" hidden="1" customWidth="1"/>
    <col min="14348" max="14592" width="9.140625" style="65"/>
    <col min="14593" max="14593" width="7.5703125" style="65" customWidth="1"/>
    <col min="14594" max="14594" width="6.7109375" style="65" customWidth="1"/>
    <col min="14595" max="14595" width="36.7109375" style="65" customWidth="1"/>
    <col min="14596" max="14596" width="17.5703125" style="65" customWidth="1"/>
    <col min="14597" max="14597" width="36.28515625" style="65" customWidth="1"/>
    <col min="14598" max="14598" width="2" style="65" customWidth="1"/>
    <col min="14599" max="14599" width="8.140625" style="65" customWidth="1"/>
    <col min="14600" max="14600" width="2" style="65" customWidth="1"/>
    <col min="14601" max="14601" width="12.5703125" style="65" customWidth="1"/>
    <col min="14602" max="14602" width="16.140625" style="65" customWidth="1"/>
    <col min="14603" max="14603" width="0" style="65" hidden="1" customWidth="1"/>
    <col min="14604" max="14848" width="9.140625" style="65"/>
    <col min="14849" max="14849" width="7.5703125" style="65" customWidth="1"/>
    <col min="14850" max="14850" width="6.7109375" style="65" customWidth="1"/>
    <col min="14851" max="14851" width="36.7109375" style="65" customWidth="1"/>
    <col min="14852" max="14852" width="17.5703125" style="65" customWidth="1"/>
    <col min="14853" max="14853" width="36.28515625" style="65" customWidth="1"/>
    <col min="14854" max="14854" width="2" style="65" customWidth="1"/>
    <col min="14855" max="14855" width="8.140625" style="65" customWidth="1"/>
    <col min="14856" max="14856" width="2" style="65" customWidth="1"/>
    <col min="14857" max="14857" width="12.5703125" style="65" customWidth="1"/>
    <col min="14858" max="14858" width="16.140625" style="65" customWidth="1"/>
    <col min="14859" max="14859" width="0" style="65" hidden="1" customWidth="1"/>
    <col min="14860" max="15104" width="9.140625" style="65"/>
    <col min="15105" max="15105" width="7.5703125" style="65" customWidth="1"/>
    <col min="15106" max="15106" width="6.7109375" style="65" customWidth="1"/>
    <col min="15107" max="15107" width="36.7109375" style="65" customWidth="1"/>
    <col min="15108" max="15108" width="17.5703125" style="65" customWidth="1"/>
    <col min="15109" max="15109" width="36.28515625" style="65" customWidth="1"/>
    <col min="15110" max="15110" width="2" style="65" customWidth="1"/>
    <col min="15111" max="15111" width="8.140625" style="65" customWidth="1"/>
    <col min="15112" max="15112" width="2" style="65" customWidth="1"/>
    <col min="15113" max="15113" width="12.5703125" style="65" customWidth="1"/>
    <col min="15114" max="15114" width="16.140625" style="65" customWidth="1"/>
    <col min="15115" max="15115" width="0" style="65" hidden="1" customWidth="1"/>
    <col min="15116" max="15360" width="9.140625" style="65"/>
    <col min="15361" max="15361" width="7.5703125" style="65" customWidth="1"/>
    <col min="15362" max="15362" width="6.7109375" style="65" customWidth="1"/>
    <col min="15363" max="15363" width="36.7109375" style="65" customWidth="1"/>
    <col min="15364" max="15364" width="17.5703125" style="65" customWidth="1"/>
    <col min="15365" max="15365" width="36.28515625" style="65" customWidth="1"/>
    <col min="15366" max="15366" width="2" style="65" customWidth="1"/>
    <col min="15367" max="15367" width="8.140625" style="65" customWidth="1"/>
    <col min="15368" max="15368" width="2" style="65" customWidth="1"/>
    <col min="15369" max="15369" width="12.5703125" style="65" customWidth="1"/>
    <col min="15370" max="15370" width="16.140625" style="65" customWidth="1"/>
    <col min="15371" max="15371" width="0" style="65" hidden="1" customWidth="1"/>
    <col min="15372" max="15616" width="9.140625" style="65"/>
    <col min="15617" max="15617" width="7.5703125" style="65" customWidth="1"/>
    <col min="15618" max="15618" width="6.7109375" style="65" customWidth="1"/>
    <col min="15619" max="15619" width="36.7109375" style="65" customWidth="1"/>
    <col min="15620" max="15620" width="17.5703125" style="65" customWidth="1"/>
    <col min="15621" max="15621" width="36.28515625" style="65" customWidth="1"/>
    <col min="15622" max="15622" width="2" style="65" customWidth="1"/>
    <col min="15623" max="15623" width="8.140625" style="65" customWidth="1"/>
    <col min="15624" max="15624" width="2" style="65" customWidth="1"/>
    <col min="15625" max="15625" width="12.5703125" style="65" customWidth="1"/>
    <col min="15626" max="15626" width="16.140625" style="65" customWidth="1"/>
    <col min="15627" max="15627" width="0" style="65" hidden="1" customWidth="1"/>
    <col min="15628" max="15872" width="9.140625" style="65"/>
    <col min="15873" max="15873" width="7.5703125" style="65" customWidth="1"/>
    <col min="15874" max="15874" width="6.7109375" style="65" customWidth="1"/>
    <col min="15875" max="15875" width="36.7109375" style="65" customWidth="1"/>
    <col min="15876" max="15876" width="17.5703125" style="65" customWidth="1"/>
    <col min="15877" max="15877" width="36.28515625" style="65" customWidth="1"/>
    <col min="15878" max="15878" width="2" style="65" customWidth="1"/>
    <col min="15879" max="15879" width="8.140625" style="65" customWidth="1"/>
    <col min="15880" max="15880" width="2" style="65" customWidth="1"/>
    <col min="15881" max="15881" width="12.5703125" style="65" customWidth="1"/>
    <col min="15882" max="15882" width="16.140625" style="65" customWidth="1"/>
    <col min="15883" max="15883" width="0" style="65" hidden="1" customWidth="1"/>
    <col min="15884" max="16128" width="9.140625" style="65"/>
    <col min="16129" max="16129" width="7.5703125" style="65" customWidth="1"/>
    <col min="16130" max="16130" width="6.7109375" style="65" customWidth="1"/>
    <col min="16131" max="16131" width="36.7109375" style="65" customWidth="1"/>
    <col min="16132" max="16132" width="17.5703125" style="65" customWidth="1"/>
    <col min="16133" max="16133" width="36.28515625" style="65" customWidth="1"/>
    <col min="16134" max="16134" width="2" style="65" customWidth="1"/>
    <col min="16135" max="16135" width="8.140625" style="65" customWidth="1"/>
    <col min="16136" max="16136" width="2" style="65" customWidth="1"/>
    <col min="16137" max="16137" width="12.5703125" style="65" customWidth="1"/>
    <col min="16138" max="16138" width="16.140625" style="65" customWidth="1"/>
    <col min="16139" max="16139" width="0" style="65" hidden="1" customWidth="1"/>
    <col min="16140" max="16384" width="9.140625" style="65"/>
  </cols>
  <sheetData>
    <row r="1" spans="1:11" ht="35.1" customHeight="1">
      <c r="A1" s="414" t="s">
        <v>531</v>
      </c>
      <c r="B1" s="415"/>
      <c r="C1" s="415"/>
      <c r="D1" s="415"/>
      <c r="E1" s="415"/>
      <c r="F1" s="415"/>
      <c r="G1" s="415"/>
      <c r="H1" s="415"/>
      <c r="I1" s="415"/>
      <c r="J1" s="416"/>
    </row>
    <row r="2" spans="1:11" s="66" customFormat="1" ht="18" customHeight="1">
      <c r="A2" s="106" t="str">
        <f>내역!A3</f>
        <v>[공사명] : 제주고등학교 장애인편의시설(계단겸용 리프트) 설치공사</v>
      </c>
      <c r="B2" s="106"/>
      <c r="C2" s="106"/>
      <c r="D2" s="107"/>
      <c r="E2" s="108"/>
      <c r="F2" s="108"/>
      <c r="G2" s="108"/>
      <c r="H2" s="108"/>
      <c r="I2" s="417"/>
      <c r="J2" s="418"/>
      <c r="K2" s="418"/>
    </row>
    <row r="3" spans="1:11" s="66" customFormat="1" ht="15.4" customHeight="1">
      <c r="A3" s="419" t="s">
        <v>149</v>
      </c>
      <c r="B3" s="420"/>
      <c r="C3" s="421"/>
      <c r="D3" s="67" t="s">
        <v>150</v>
      </c>
      <c r="E3" s="422" t="s">
        <v>151</v>
      </c>
      <c r="F3" s="423"/>
      <c r="G3" s="423"/>
      <c r="H3" s="423"/>
      <c r="I3" s="68"/>
      <c r="J3" s="69" t="s">
        <v>152</v>
      </c>
      <c r="K3" s="70"/>
    </row>
    <row r="4" spans="1:11" s="66" customFormat="1" ht="15.4" customHeight="1">
      <c r="A4" s="424" t="s">
        <v>153</v>
      </c>
      <c r="B4" s="424" t="s">
        <v>154</v>
      </c>
      <c r="C4" s="71" t="s">
        <v>155</v>
      </c>
      <c r="D4" s="90">
        <f>내역!G68</f>
        <v>0</v>
      </c>
      <c r="E4" s="91"/>
      <c r="F4" s="92"/>
      <c r="G4" s="92"/>
      <c r="H4" s="92"/>
      <c r="I4" s="93"/>
      <c r="J4" s="72"/>
      <c r="K4" s="73"/>
    </row>
    <row r="5" spans="1:11" s="66" customFormat="1" ht="15.4" customHeight="1">
      <c r="A5" s="425"/>
      <c r="B5" s="427"/>
      <c r="C5" s="71" t="s">
        <v>156</v>
      </c>
      <c r="D5" s="90"/>
      <c r="E5" s="91"/>
      <c r="F5" s="92"/>
      <c r="G5" s="92"/>
      <c r="H5" s="92"/>
      <c r="I5" s="94"/>
      <c r="J5" s="75"/>
      <c r="K5" s="76"/>
    </row>
    <row r="6" spans="1:11" s="66" customFormat="1" ht="15.4" customHeight="1">
      <c r="A6" s="425"/>
      <c r="B6" s="427"/>
      <c r="C6" s="71" t="s">
        <v>157</v>
      </c>
      <c r="D6" s="90"/>
      <c r="E6" s="91"/>
      <c r="F6" s="92"/>
      <c r="G6" s="92"/>
      <c r="H6" s="92"/>
      <c r="I6" s="94"/>
      <c r="J6" s="75"/>
      <c r="K6" s="76"/>
    </row>
    <row r="7" spans="1:11" s="66" customFormat="1" ht="15.4" customHeight="1">
      <c r="A7" s="425"/>
      <c r="B7" s="428"/>
      <c r="C7" s="71" t="s">
        <v>158</v>
      </c>
      <c r="D7" s="90">
        <f>D4+D5+D6</f>
        <v>0</v>
      </c>
      <c r="E7" s="91"/>
      <c r="F7" s="92"/>
      <c r="G7" s="92"/>
      <c r="H7" s="92"/>
      <c r="I7" s="94"/>
      <c r="J7" s="75"/>
      <c r="K7" s="76"/>
    </row>
    <row r="8" spans="1:11" s="66" customFormat="1" ht="15.4" customHeight="1">
      <c r="A8" s="425"/>
      <c r="B8" s="424" t="s">
        <v>159</v>
      </c>
      <c r="C8" s="71" t="s">
        <v>160</v>
      </c>
      <c r="D8" s="90">
        <f>내역!I68</f>
        <v>0</v>
      </c>
      <c r="E8" s="91"/>
      <c r="F8" s="92"/>
      <c r="G8" s="92"/>
      <c r="H8" s="92"/>
      <c r="I8" s="94"/>
      <c r="J8" s="75"/>
      <c r="K8" s="76"/>
    </row>
    <row r="9" spans="1:11" s="66" customFormat="1" ht="15.4" customHeight="1">
      <c r="A9" s="425"/>
      <c r="B9" s="427"/>
      <c r="C9" s="71" t="s">
        <v>161</v>
      </c>
      <c r="D9" s="90">
        <f>INT(D8*G9%)</f>
        <v>0</v>
      </c>
      <c r="E9" s="95" t="s">
        <v>162</v>
      </c>
      <c r="F9" s="96" t="s">
        <v>163</v>
      </c>
      <c r="G9" s="92">
        <v>8</v>
      </c>
      <c r="H9" s="96" t="s">
        <v>164</v>
      </c>
      <c r="I9" s="93"/>
      <c r="J9" s="72"/>
      <c r="K9" s="73"/>
    </row>
    <row r="10" spans="1:11" s="66" customFormat="1" ht="15.4" customHeight="1">
      <c r="A10" s="425"/>
      <c r="B10" s="428"/>
      <c r="C10" s="71" t="s">
        <v>158</v>
      </c>
      <c r="D10" s="90">
        <f>D8+D9</f>
        <v>0</v>
      </c>
      <c r="E10" s="91"/>
      <c r="F10" s="92"/>
      <c r="G10" s="92"/>
      <c r="H10" s="92"/>
      <c r="I10" s="94"/>
      <c r="J10" s="75"/>
      <c r="K10" s="76"/>
    </row>
    <row r="11" spans="1:11" s="66" customFormat="1" ht="15.4" customHeight="1">
      <c r="A11" s="425"/>
      <c r="B11" s="424" t="s">
        <v>165</v>
      </c>
      <c r="C11" s="174" t="s">
        <v>269</v>
      </c>
      <c r="D11" s="90"/>
      <c r="E11" s="91"/>
      <c r="F11" s="92"/>
      <c r="G11" s="92"/>
      <c r="H11" s="92"/>
      <c r="I11" s="94"/>
      <c r="J11" s="75"/>
      <c r="K11" s="76"/>
    </row>
    <row r="12" spans="1:11" s="66" customFormat="1" ht="15.4" customHeight="1">
      <c r="A12" s="425"/>
      <c r="B12" s="425"/>
      <c r="C12" s="363" t="s">
        <v>529</v>
      </c>
      <c r="D12" s="90">
        <f>내역!K68</f>
        <v>0</v>
      </c>
      <c r="E12" s="91"/>
      <c r="F12" s="92"/>
      <c r="G12" s="92"/>
      <c r="H12" s="92"/>
      <c r="I12" s="94"/>
      <c r="J12" s="75"/>
      <c r="K12" s="76"/>
    </row>
    <row r="13" spans="1:11" s="66" customFormat="1" ht="15.4" customHeight="1">
      <c r="A13" s="425"/>
      <c r="B13" s="425"/>
      <c r="C13" s="71" t="s">
        <v>166</v>
      </c>
      <c r="D13" s="90">
        <f>INT(D10*G13%)</f>
        <v>0</v>
      </c>
      <c r="E13" s="97" t="s">
        <v>167</v>
      </c>
      <c r="F13" s="96" t="s">
        <v>168</v>
      </c>
      <c r="G13" s="92">
        <v>3.75</v>
      </c>
      <c r="H13" s="96" t="s">
        <v>169</v>
      </c>
      <c r="I13" s="94"/>
      <c r="J13" s="75"/>
      <c r="K13" s="76"/>
    </row>
    <row r="14" spans="1:11" s="66" customFormat="1" ht="15.4" customHeight="1">
      <c r="A14" s="425"/>
      <c r="B14" s="425"/>
      <c r="C14" s="71" t="s">
        <v>170</v>
      </c>
      <c r="D14" s="90">
        <f>INT((D10)*G14%)</f>
        <v>0</v>
      </c>
      <c r="E14" s="97" t="s">
        <v>167</v>
      </c>
      <c r="F14" s="96" t="s">
        <v>168</v>
      </c>
      <c r="G14" s="92">
        <v>0.87</v>
      </c>
      <c r="H14" s="96" t="s">
        <v>169</v>
      </c>
      <c r="I14" s="94"/>
      <c r="J14" s="75"/>
      <c r="K14" s="76"/>
    </row>
    <row r="15" spans="1:11" s="66" customFormat="1" ht="15.4" customHeight="1">
      <c r="A15" s="425"/>
      <c r="B15" s="425"/>
      <c r="C15" s="71" t="s">
        <v>171</v>
      </c>
      <c r="D15" s="90">
        <f>INT((D8)*G15%)</f>
        <v>0</v>
      </c>
      <c r="E15" s="95" t="s">
        <v>172</v>
      </c>
      <c r="F15" s="96" t="s">
        <v>168</v>
      </c>
      <c r="G15" s="92">
        <v>3.23</v>
      </c>
      <c r="H15" s="96" t="s">
        <v>169</v>
      </c>
      <c r="I15" s="94"/>
      <c r="J15" s="75"/>
      <c r="K15" s="76"/>
    </row>
    <row r="16" spans="1:11" s="66" customFormat="1" ht="15.4" customHeight="1">
      <c r="A16" s="425"/>
      <c r="B16" s="425"/>
      <c r="C16" s="71" t="s">
        <v>173</v>
      </c>
      <c r="D16" s="90">
        <f>INT((D8)*G16%)</f>
        <v>0</v>
      </c>
      <c r="E16" s="91" t="s">
        <v>172</v>
      </c>
      <c r="F16" s="96" t="s">
        <v>168</v>
      </c>
      <c r="G16" s="92">
        <v>4.5</v>
      </c>
      <c r="H16" s="96" t="s">
        <v>169</v>
      </c>
      <c r="I16" s="94"/>
      <c r="J16" s="75"/>
      <c r="K16" s="76"/>
    </row>
    <row r="17" spans="1:11" s="66" customFormat="1" ht="15.4" customHeight="1">
      <c r="A17" s="425"/>
      <c r="B17" s="425"/>
      <c r="C17" s="79" t="s">
        <v>174</v>
      </c>
      <c r="D17" s="90">
        <f>INT((D15)*G17%)</f>
        <v>0</v>
      </c>
      <c r="E17" s="91" t="s">
        <v>175</v>
      </c>
      <c r="F17" s="96" t="s">
        <v>168</v>
      </c>
      <c r="G17" s="92">
        <v>8.51</v>
      </c>
      <c r="H17" s="96" t="s">
        <v>169</v>
      </c>
      <c r="I17" s="94"/>
      <c r="J17" s="75"/>
      <c r="K17" s="76"/>
    </row>
    <row r="18" spans="1:11" s="66" customFormat="1" ht="15.4" customHeight="1">
      <c r="A18" s="425"/>
      <c r="B18" s="425"/>
      <c r="C18" s="71" t="s">
        <v>176</v>
      </c>
      <c r="D18" s="90">
        <f>INT(D8*G18%)</f>
        <v>0</v>
      </c>
      <c r="E18" s="95" t="s">
        <v>172</v>
      </c>
      <c r="F18" s="96" t="s">
        <v>168</v>
      </c>
      <c r="G18" s="92">
        <v>0</v>
      </c>
      <c r="H18" s="96" t="s">
        <v>169</v>
      </c>
      <c r="I18" s="94"/>
      <c r="J18" s="75"/>
      <c r="K18" s="76"/>
    </row>
    <row r="19" spans="1:11" s="66" customFormat="1" ht="15.4" customHeight="1">
      <c r="A19" s="425"/>
      <c r="B19" s="425"/>
      <c r="C19" s="71" t="s">
        <v>177</v>
      </c>
      <c r="D19" s="90">
        <f>INT(((D7+D8+D12)*G19%))</f>
        <v>0</v>
      </c>
      <c r="E19" s="97" t="s">
        <v>178</v>
      </c>
      <c r="F19" s="96" t="s">
        <v>168</v>
      </c>
      <c r="G19" s="92">
        <v>0</v>
      </c>
      <c r="H19" s="96" t="s">
        <v>169</v>
      </c>
      <c r="I19" s="94"/>
      <c r="J19" s="75"/>
      <c r="K19" s="76"/>
    </row>
    <row r="20" spans="1:11" s="66" customFormat="1" ht="15.4" customHeight="1">
      <c r="A20" s="425"/>
      <c r="B20" s="425"/>
      <c r="C20" s="71" t="s">
        <v>179</v>
      </c>
      <c r="D20" s="90">
        <f>INT(((D7+D8+D30)*G20%))+I20</f>
        <v>0</v>
      </c>
      <c r="E20" s="97" t="s">
        <v>180</v>
      </c>
      <c r="F20" s="96" t="s">
        <v>168</v>
      </c>
      <c r="G20" s="92">
        <v>2.93</v>
      </c>
      <c r="H20" s="96" t="s">
        <v>169</v>
      </c>
      <c r="I20" s="98"/>
      <c r="J20" s="80"/>
      <c r="K20" s="70"/>
    </row>
    <row r="21" spans="1:11" s="66" customFormat="1" ht="15.4" customHeight="1">
      <c r="A21" s="425"/>
      <c r="B21" s="425"/>
      <c r="C21" s="71" t="s">
        <v>181</v>
      </c>
      <c r="D21" s="90">
        <f>INT((D7+D10)*G21%)</f>
        <v>0</v>
      </c>
      <c r="E21" s="97" t="s">
        <v>182</v>
      </c>
      <c r="F21" s="96" t="s">
        <v>168</v>
      </c>
      <c r="G21" s="92">
        <v>5.6</v>
      </c>
      <c r="H21" s="96" t="s">
        <v>169</v>
      </c>
      <c r="I21" s="94"/>
      <c r="J21" s="75"/>
      <c r="K21" s="76"/>
    </row>
    <row r="22" spans="1:11" s="66" customFormat="1" ht="15.4" customHeight="1">
      <c r="A22" s="426"/>
      <c r="B22" s="426"/>
      <c r="C22" s="81" t="s">
        <v>183</v>
      </c>
      <c r="D22" s="99">
        <f>SUM(D11:D21)</f>
        <v>0</v>
      </c>
      <c r="E22" s="100"/>
      <c r="F22" s="101"/>
      <c r="G22" s="101"/>
      <c r="H22" s="102"/>
      <c r="I22" s="103"/>
      <c r="J22" s="75"/>
      <c r="K22" s="82"/>
    </row>
    <row r="23" spans="1:11" s="66" customFormat="1" ht="15.4" customHeight="1">
      <c r="A23" s="429" t="s">
        <v>184</v>
      </c>
      <c r="B23" s="430"/>
      <c r="C23" s="430"/>
      <c r="D23" s="90">
        <f>D7+D10+D22</f>
        <v>0</v>
      </c>
      <c r="E23" s="91"/>
      <c r="F23" s="92"/>
      <c r="G23" s="92"/>
      <c r="H23" s="96"/>
      <c r="I23" s="94"/>
      <c r="J23" s="75"/>
      <c r="K23" s="76"/>
    </row>
    <row r="24" spans="1:11" s="66" customFormat="1" ht="15.4" customHeight="1">
      <c r="A24" s="411" t="s">
        <v>185</v>
      </c>
      <c r="B24" s="411"/>
      <c r="C24" s="411"/>
      <c r="D24" s="90">
        <f>INT(D23*G24%)</f>
        <v>0</v>
      </c>
      <c r="E24" s="95" t="s">
        <v>199</v>
      </c>
      <c r="F24" s="96" t="s">
        <v>168</v>
      </c>
      <c r="G24" s="92">
        <v>6</v>
      </c>
      <c r="H24" s="96" t="s">
        <v>169</v>
      </c>
      <c r="I24" s="94"/>
      <c r="J24" s="75"/>
      <c r="K24" s="76"/>
    </row>
    <row r="25" spans="1:11" s="66" customFormat="1" ht="15.4" customHeight="1">
      <c r="A25" s="411" t="s">
        <v>186</v>
      </c>
      <c r="B25" s="411"/>
      <c r="C25" s="411"/>
      <c r="D25" s="90">
        <f>INT(((D10+D22+D24)*G25%))</f>
        <v>0</v>
      </c>
      <c r="E25" s="95" t="s">
        <v>187</v>
      </c>
      <c r="F25" s="96" t="s">
        <v>188</v>
      </c>
      <c r="G25" s="104">
        <v>15</v>
      </c>
      <c r="H25" s="96" t="s">
        <v>164</v>
      </c>
      <c r="I25" s="94"/>
      <c r="J25" s="75"/>
      <c r="K25" s="76"/>
    </row>
    <row r="26" spans="1:11" s="66" customFormat="1" ht="15.4" customHeight="1">
      <c r="A26" s="411" t="s">
        <v>189</v>
      </c>
      <c r="B26" s="411"/>
      <c r="C26" s="411"/>
      <c r="D26" s="90"/>
      <c r="E26" s="95"/>
      <c r="F26" s="96"/>
      <c r="G26" s="104"/>
      <c r="H26" s="96"/>
      <c r="I26" s="94"/>
      <c r="J26" s="75"/>
      <c r="K26" s="76"/>
    </row>
    <row r="27" spans="1:11" s="66" customFormat="1" ht="15.4" customHeight="1">
      <c r="A27" s="411" t="s">
        <v>190</v>
      </c>
      <c r="B27" s="411"/>
      <c r="C27" s="411"/>
      <c r="D27" s="90">
        <f>D23+D24+D25+D26</f>
        <v>0</v>
      </c>
      <c r="E27" s="91"/>
      <c r="F27" s="92"/>
      <c r="G27" s="92"/>
      <c r="H27" s="92"/>
      <c r="I27" s="94"/>
      <c r="J27" s="75"/>
      <c r="K27" s="76"/>
    </row>
    <row r="28" spans="1:11" s="66" customFormat="1" ht="15.4" customHeight="1">
      <c r="A28" s="411" t="s">
        <v>191</v>
      </c>
      <c r="B28" s="411"/>
      <c r="C28" s="411"/>
      <c r="D28" s="90">
        <f>INT(D27*G28%)</f>
        <v>0</v>
      </c>
      <c r="E28" s="95" t="s">
        <v>192</v>
      </c>
      <c r="F28" s="96" t="s">
        <v>188</v>
      </c>
      <c r="G28" s="104">
        <v>10</v>
      </c>
      <c r="H28" s="96" t="s">
        <v>164</v>
      </c>
      <c r="I28" s="94"/>
      <c r="J28" s="75"/>
      <c r="K28" s="76"/>
    </row>
    <row r="29" spans="1:11" s="66" customFormat="1" ht="15.4" customHeight="1">
      <c r="A29" s="411" t="s">
        <v>193</v>
      </c>
      <c r="B29" s="411"/>
      <c r="C29" s="411"/>
      <c r="D29" s="90">
        <f>D27+D28</f>
        <v>0</v>
      </c>
      <c r="E29" s="95"/>
      <c r="F29" s="92"/>
      <c r="G29" s="105"/>
      <c r="H29" s="96"/>
      <c r="I29" s="94"/>
      <c r="J29" s="75"/>
      <c r="K29" s="76"/>
    </row>
    <row r="30" spans="1:11" s="66" customFormat="1" ht="15.4" customHeight="1">
      <c r="A30" s="411" t="s">
        <v>194</v>
      </c>
      <c r="B30" s="412"/>
      <c r="C30" s="412"/>
      <c r="D30" s="90">
        <v>0</v>
      </c>
      <c r="E30" s="95"/>
      <c r="F30" s="92"/>
      <c r="G30" s="92"/>
      <c r="H30" s="96"/>
      <c r="I30" s="94"/>
      <c r="J30" s="75"/>
      <c r="K30" s="76"/>
    </row>
    <row r="31" spans="1:11" s="66" customFormat="1" ht="15.4" customHeight="1">
      <c r="A31" s="411" t="s">
        <v>195</v>
      </c>
      <c r="B31" s="411"/>
      <c r="C31" s="411"/>
      <c r="D31" s="77">
        <f>TRUNC(D29+D30,-4)</f>
        <v>0</v>
      </c>
      <c r="E31" s="78" t="s">
        <v>220</v>
      </c>
      <c r="F31" s="413"/>
      <c r="G31" s="413"/>
      <c r="H31" s="83"/>
      <c r="I31" s="74"/>
      <c r="J31" s="84"/>
      <c r="K31" s="76"/>
    </row>
    <row r="32" spans="1:11" s="66" customFormat="1" ht="18" customHeight="1">
      <c r="F32" s="85"/>
      <c r="G32" s="85"/>
      <c r="H32" s="85"/>
    </row>
    <row r="33" spans="6:8" s="66" customFormat="1" ht="18" customHeight="1">
      <c r="F33" s="85"/>
      <c r="G33" s="85"/>
      <c r="H33" s="85"/>
    </row>
    <row r="34" spans="6:8" s="66" customFormat="1" ht="18" customHeight="1">
      <c r="F34" s="85"/>
      <c r="G34" s="85"/>
      <c r="H34" s="85"/>
    </row>
    <row r="35" spans="6:8" s="66" customFormat="1" ht="18" customHeight="1">
      <c r="F35" s="85"/>
      <c r="G35" s="85"/>
      <c r="H35" s="85"/>
    </row>
    <row r="36" spans="6:8" s="66" customFormat="1" ht="18" customHeight="1">
      <c r="F36" s="85"/>
      <c r="G36" s="85"/>
      <c r="H36" s="85"/>
    </row>
    <row r="37" spans="6:8" s="66" customFormat="1" ht="18" customHeight="1">
      <c r="F37" s="85"/>
      <c r="G37" s="85"/>
      <c r="H37" s="85"/>
    </row>
    <row r="38" spans="6:8" s="66" customFormat="1" ht="18" customHeight="1">
      <c r="F38" s="85"/>
      <c r="G38" s="85"/>
      <c r="H38" s="85"/>
    </row>
    <row r="39" spans="6:8" s="66" customFormat="1" ht="18" customHeight="1">
      <c r="F39" s="85"/>
      <c r="G39" s="85"/>
      <c r="H39" s="85"/>
    </row>
    <row r="40" spans="6:8" s="66" customFormat="1" ht="18" customHeight="1">
      <c r="F40" s="85"/>
      <c r="G40" s="85"/>
      <c r="H40" s="85"/>
    </row>
    <row r="41" spans="6:8" s="66" customFormat="1" ht="18" customHeight="1">
      <c r="F41" s="85"/>
      <c r="G41" s="85"/>
      <c r="H41" s="85"/>
    </row>
    <row r="42" spans="6:8" s="66" customFormat="1" ht="18" customHeight="1">
      <c r="F42" s="85"/>
      <c r="G42" s="85"/>
      <c r="H42" s="85"/>
    </row>
    <row r="43" spans="6:8" s="66" customFormat="1" ht="18" customHeight="1">
      <c r="F43" s="85"/>
      <c r="G43" s="85"/>
      <c r="H43" s="85"/>
    </row>
    <row r="44" spans="6:8" s="66" customFormat="1" ht="20.100000000000001" customHeight="1">
      <c r="F44" s="85"/>
      <c r="G44" s="85"/>
      <c r="H44" s="85"/>
    </row>
    <row r="45" spans="6:8" s="66" customFormat="1" ht="20.100000000000001" customHeight="1">
      <c r="F45" s="85"/>
      <c r="G45" s="85"/>
      <c r="H45" s="85"/>
    </row>
    <row r="46" spans="6:8" s="66" customFormat="1" ht="20.100000000000001" customHeight="1">
      <c r="F46" s="85"/>
      <c r="G46" s="85"/>
      <c r="H46" s="85"/>
    </row>
    <row r="47" spans="6:8" s="66" customFormat="1" ht="20.100000000000001" customHeight="1">
      <c r="F47" s="85"/>
      <c r="G47" s="85"/>
      <c r="H47" s="85"/>
    </row>
    <row r="48" spans="6:8" s="66" customFormat="1" ht="20.100000000000001" customHeight="1">
      <c r="F48" s="85"/>
      <c r="G48" s="85"/>
      <c r="H48" s="85"/>
    </row>
    <row r="49" spans="6:8" s="66" customFormat="1" ht="20.100000000000001" customHeight="1">
      <c r="F49" s="85"/>
      <c r="G49" s="85"/>
      <c r="H49" s="85"/>
    </row>
    <row r="50" spans="6:8" s="66" customFormat="1" ht="20.100000000000001" customHeight="1">
      <c r="F50" s="85"/>
      <c r="G50" s="85"/>
      <c r="H50" s="85"/>
    </row>
    <row r="51" spans="6:8" s="66" customFormat="1" ht="20.100000000000001" customHeight="1">
      <c r="F51" s="85"/>
      <c r="G51" s="85"/>
      <c r="H51" s="85"/>
    </row>
    <row r="52" spans="6:8" s="66" customFormat="1" ht="20.100000000000001" customHeight="1">
      <c r="F52" s="85"/>
      <c r="G52" s="85"/>
      <c r="H52" s="85"/>
    </row>
    <row r="53" spans="6:8" s="66" customFormat="1" ht="20.100000000000001" customHeight="1">
      <c r="F53" s="85"/>
      <c r="G53" s="85"/>
      <c r="H53" s="85"/>
    </row>
    <row r="54" spans="6:8" s="66" customFormat="1" ht="20.100000000000001" customHeight="1">
      <c r="F54" s="85"/>
      <c r="G54" s="85"/>
      <c r="H54" s="85"/>
    </row>
    <row r="55" spans="6:8" s="66" customFormat="1" ht="20.100000000000001" customHeight="1">
      <c r="F55" s="85"/>
      <c r="G55" s="85"/>
      <c r="H55" s="85"/>
    </row>
    <row r="56" spans="6:8" s="66" customFormat="1" ht="20.100000000000001" customHeight="1">
      <c r="F56" s="85"/>
      <c r="G56" s="85"/>
      <c r="H56" s="85"/>
    </row>
    <row r="57" spans="6:8" s="66" customFormat="1" ht="20.100000000000001" customHeight="1">
      <c r="F57" s="85"/>
      <c r="G57" s="85"/>
      <c r="H57" s="85"/>
    </row>
    <row r="58" spans="6:8" s="66" customFormat="1" ht="20.100000000000001" customHeight="1">
      <c r="F58" s="85"/>
      <c r="G58" s="85"/>
      <c r="H58" s="85"/>
    </row>
    <row r="59" spans="6:8" s="66" customFormat="1" ht="20.100000000000001" customHeight="1">
      <c r="F59" s="85"/>
      <c r="G59" s="85"/>
      <c r="H59" s="85"/>
    </row>
    <row r="60" spans="6:8" s="66" customFormat="1" ht="20.100000000000001" customHeight="1">
      <c r="F60" s="85"/>
      <c r="G60" s="85"/>
      <c r="H60" s="85"/>
    </row>
    <row r="61" spans="6:8" s="66" customFormat="1" ht="20.100000000000001" customHeight="1">
      <c r="F61" s="85"/>
      <c r="G61" s="85"/>
      <c r="H61" s="85"/>
    </row>
    <row r="62" spans="6:8" s="66" customFormat="1" ht="20.100000000000001" customHeight="1">
      <c r="F62" s="85"/>
      <c r="G62" s="85"/>
      <c r="H62" s="85"/>
    </row>
    <row r="63" spans="6:8" s="66" customFormat="1" ht="20.100000000000001" customHeight="1">
      <c r="F63" s="85"/>
      <c r="G63" s="85"/>
      <c r="H63" s="85"/>
    </row>
    <row r="64" spans="6:8" s="66" customFormat="1" ht="20.100000000000001" customHeight="1">
      <c r="F64" s="85"/>
      <c r="G64" s="85"/>
      <c r="H64" s="85"/>
    </row>
    <row r="65" spans="6:8" s="66" customFormat="1" ht="20.100000000000001" customHeight="1">
      <c r="F65" s="85"/>
      <c r="G65" s="85"/>
      <c r="H65" s="85"/>
    </row>
    <row r="66" spans="6:8" s="66" customFormat="1" ht="20.100000000000001" customHeight="1">
      <c r="F66" s="85"/>
      <c r="G66" s="85"/>
      <c r="H66" s="85"/>
    </row>
    <row r="67" spans="6:8" s="66" customFormat="1" ht="20.100000000000001" customHeight="1">
      <c r="F67" s="85"/>
      <c r="G67" s="85"/>
      <c r="H67" s="85"/>
    </row>
    <row r="68" spans="6:8" s="66" customFormat="1" ht="20.100000000000001" customHeight="1">
      <c r="F68" s="85"/>
      <c r="G68" s="85"/>
      <c r="H68" s="85"/>
    </row>
    <row r="69" spans="6:8" s="66" customFormat="1" ht="20.100000000000001" customHeight="1">
      <c r="F69" s="85"/>
      <c r="G69" s="85"/>
      <c r="H69" s="85"/>
    </row>
    <row r="70" spans="6:8" s="66" customFormat="1" ht="20.100000000000001" customHeight="1">
      <c r="F70" s="85"/>
      <c r="G70" s="85"/>
      <c r="H70" s="85"/>
    </row>
    <row r="71" spans="6:8" s="66" customFormat="1" ht="20.100000000000001" customHeight="1">
      <c r="F71" s="85"/>
      <c r="G71" s="85"/>
      <c r="H71" s="85"/>
    </row>
    <row r="72" spans="6:8" s="66" customFormat="1" ht="20.100000000000001" customHeight="1">
      <c r="F72" s="85"/>
      <c r="G72" s="85"/>
      <c r="H72" s="85"/>
    </row>
    <row r="73" spans="6:8" s="66" customFormat="1" ht="20.100000000000001" customHeight="1">
      <c r="F73" s="85"/>
      <c r="G73" s="85"/>
      <c r="H73" s="85"/>
    </row>
    <row r="74" spans="6:8" s="66" customFormat="1" ht="20.100000000000001" customHeight="1">
      <c r="F74" s="85"/>
      <c r="G74" s="85"/>
      <c r="H74" s="85"/>
    </row>
    <row r="75" spans="6:8" s="66" customFormat="1" ht="20.100000000000001" customHeight="1">
      <c r="F75" s="85"/>
      <c r="G75" s="85"/>
      <c r="H75" s="85"/>
    </row>
    <row r="76" spans="6:8" s="66" customFormat="1" ht="20.100000000000001" customHeight="1">
      <c r="F76" s="85"/>
      <c r="G76" s="85"/>
      <c r="H76" s="85"/>
    </row>
    <row r="77" spans="6:8" s="66" customFormat="1" ht="20.100000000000001" customHeight="1">
      <c r="F77" s="85"/>
      <c r="G77" s="85"/>
      <c r="H77" s="85"/>
    </row>
    <row r="78" spans="6:8" s="66" customFormat="1" ht="20.100000000000001" customHeight="1">
      <c r="F78" s="85"/>
      <c r="G78" s="85"/>
      <c r="H78" s="85"/>
    </row>
    <row r="79" spans="6:8" s="66" customFormat="1" ht="20.100000000000001" customHeight="1">
      <c r="F79" s="85"/>
      <c r="G79" s="85"/>
      <c r="H79" s="85"/>
    </row>
    <row r="80" spans="6:8" s="66" customFormat="1" ht="20.100000000000001" customHeight="1">
      <c r="F80" s="85"/>
      <c r="G80" s="85"/>
      <c r="H80" s="85"/>
    </row>
    <row r="81" spans="6:8" s="66" customFormat="1" ht="20.100000000000001" customHeight="1">
      <c r="F81" s="85"/>
      <c r="G81" s="85"/>
      <c r="H81" s="85"/>
    </row>
    <row r="82" spans="6:8" s="66" customFormat="1" ht="20.100000000000001" customHeight="1">
      <c r="F82" s="85"/>
      <c r="G82" s="85"/>
      <c r="H82" s="85"/>
    </row>
    <row r="83" spans="6:8" s="66" customFormat="1" ht="20.100000000000001" customHeight="1">
      <c r="F83" s="85"/>
      <c r="G83" s="85"/>
      <c r="H83" s="85"/>
    </row>
    <row r="84" spans="6:8" s="66" customFormat="1" ht="20.100000000000001" customHeight="1">
      <c r="F84" s="85"/>
      <c r="G84" s="85"/>
      <c r="H84" s="85"/>
    </row>
    <row r="85" spans="6:8" s="66" customFormat="1" ht="20.100000000000001" customHeight="1">
      <c r="F85" s="85"/>
      <c r="G85" s="85"/>
      <c r="H85" s="85"/>
    </row>
    <row r="86" spans="6:8" s="66" customFormat="1" ht="20.100000000000001" customHeight="1">
      <c r="F86" s="85"/>
      <c r="G86" s="85"/>
      <c r="H86" s="85"/>
    </row>
    <row r="87" spans="6:8" s="66" customFormat="1" ht="20.100000000000001" customHeight="1">
      <c r="F87" s="85"/>
      <c r="G87" s="85"/>
      <c r="H87" s="85"/>
    </row>
    <row r="88" spans="6:8" s="66" customFormat="1" ht="20.100000000000001" customHeight="1">
      <c r="F88" s="85"/>
      <c r="G88" s="85"/>
      <c r="H88" s="85"/>
    </row>
    <row r="89" spans="6:8" s="66" customFormat="1" ht="20.100000000000001" customHeight="1">
      <c r="F89" s="85"/>
      <c r="G89" s="85"/>
      <c r="H89" s="85"/>
    </row>
    <row r="90" spans="6:8" s="66" customFormat="1" ht="20.100000000000001" customHeight="1">
      <c r="F90" s="85"/>
      <c r="G90" s="85"/>
      <c r="H90" s="85"/>
    </row>
    <row r="91" spans="6:8" s="66" customFormat="1" ht="20.100000000000001" customHeight="1">
      <c r="F91" s="85"/>
      <c r="G91" s="85"/>
      <c r="H91" s="85"/>
    </row>
    <row r="92" spans="6:8" s="66" customFormat="1" ht="20.100000000000001" customHeight="1">
      <c r="F92" s="85"/>
      <c r="G92" s="85"/>
      <c r="H92" s="85"/>
    </row>
    <row r="93" spans="6:8" s="66" customFormat="1" ht="20.100000000000001" customHeight="1">
      <c r="F93" s="85"/>
      <c r="G93" s="85"/>
      <c r="H93" s="85"/>
    </row>
    <row r="94" spans="6:8" s="66" customFormat="1" ht="20.100000000000001" customHeight="1">
      <c r="F94" s="85"/>
      <c r="G94" s="85"/>
      <c r="H94" s="85"/>
    </row>
    <row r="95" spans="6:8" s="66" customFormat="1" ht="20.100000000000001" customHeight="1">
      <c r="F95" s="85"/>
      <c r="G95" s="85"/>
      <c r="H95" s="85"/>
    </row>
    <row r="96" spans="6:8" s="66" customFormat="1" ht="20.100000000000001" customHeight="1">
      <c r="F96" s="85"/>
      <c r="G96" s="85"/>
      <c r="H96" s="85"/>
    </row>
    <row r="97" spans="6:8" s="66" customFormat="1" ht="20.100000000000001" customHeight="1">
      <c r="F97" s="85"/>
      <c r="G97" s="85"/>
      <c r="H97" s="85"/>
    </row>
    <row r="98" spans="6:8" s="66" customFormat="1" ht="20.100000000000001" customHeight="1">
      <c r="F98" s="85"/>
      <c r="G98" s="85"/>
      <c r="H98" s="85"/>
    </row>
    <row r="99" spans="6:8" s="66" customFormat="1" ht="20.100000000000001" customHeight="1">
      <c r="F99" s="85"/>
      <c r="G99" s="85"/>
      <c r="H99" s="85"/>
    </row>
    <row r="100" spans="6:8" s="66" customFormat="1" ht="20.100000000000001" customHeight="1">
      <c r="F100" s="85"/>
      <c r="G100" s="85"/>
      <c r="H100" s="85"/>
    </row>
    <row r="101" spans="6:8" s="66" customFormat="1" ht="20.100000000000001" customHeight="1">
      <c r="F101" s="85"/>
      <c r="G101" s="85"/>
      <c r="H101" s="85"/>
    </row>
    <row r="102" spans="6:8" s="66" customFormat="1" ht="20.100000000000001" customHeight="1">
      <c r="F102" s="85"/>
      <c r="G102" s="85"/>
      <c r="H102" s="85"/>
    </row>
    <row r="103" spans="6:8" s="66" customFormat="1" ht="20.100000000000001" customHeight="1">
      <c r="F103" s="85"/>
      <c r="G103" s="85"/>
      <c r="H103" s="85"/>
    </row>
    <row r="104" spans="6:8" s="66" customFormat="1" ht="20.100000000000001" customHeight="1">
      <c r="F104" s="85"/>
      <c r="G104" s="85"/>
      <c r="H104" s="85"/>
    </row>
    <row r="105" spans="6:8" s="66" customFormat="1" ht="20.100000000000001" customHeight="1">
      <c r="F105" s="85"/>
      <c r="G105" s="85"/>
      <c r="H105" s="85"/>
    </row>
    <row r="106" spans="6:8" s="66" customFormat="1" ht="20.100000000000001" customHeight="1">
      <c r="F106" s="85"/>
      <c r="G106" s="85"/>
      <c r="H106" s="85"/>
    </row>
    <row r="107" spans="6:8" s="66" customFormat="1" ht="20.100000000000001" customHeight="1">
      <c r="F107" s="85"/>
      <c r="G107" s="85"/>
      <c r="H107" s="85"/>
    </row>
    <row r="108" spans="6:8" s="66" customFormat="1" ht="20.100000000000001" customHeight="1">
      <c r="F108" s="85"/>
      <c r="G108" s="85"/>
      <c r="H108" s="85"/>
    </row>
    <row r="109" spans="6:8" s="66" customFormat="1" ht="20.100000000000001" customHeight="1">
      <c r="F109" s="85"/>
      <c r="G109" s="85"/>
      <c r="H109" s="85"/>
    </row>
    <row r="110" spans="6:8" s="66" customFormat="1" ht="20.100000000000001" customHeight="1">
      <c r="F110" s="85"/>
      <c r="G110" s="85"/>
      <c r="H110" s="85"/>
    </row>
    <row r="111" spans="6:8" s="66" customFormat="1" ht="20.100000000000001" customHeight="1">
      <c r="F111" s="85"/>
      <c r="G111" s="85"/>
      <c r="H111" s="85"/>
    </row>
    <row r="112" spans="6:8" s="66" customFormat="1" ht="20.100000000000001" customHeight="1">
      <c r="F112" s="85"/>
      <c r="G112" s="85"/>
      <c r="H112" s="85"/>
    </row>
    <row r="113" spans="6:8" s="66" customFormat="1" ht="20.100000000000001" customHeight="1">
      <c r="F113" s="85"/>
      <c r="G113" s="85"/>
      <c r="H113" s="85"/>
    </row>
    <row r="114" spans="6:8" s="66" customFormat="1" ht="20.100000000000001" customHeight="1">
      <c r="F114" s="85"/>
      <c r="G114" s="85"/>
      <c r="H114" s="85"/>
    </row>
    <row r="115" spans="6:8" s="66" customFormat="1" ht="20.100000000000001" customHeight="1">
      <c r="F115" s="85"/>
      <c r="G115" s="85"/>
      <c r="H115" s="85"/>
    </row>
    <row r="116" spans="6:8" s="66" customFormat="1" ht="20.100000000000001" customHeight="1">
      <c r="F116" s="85"/>
      <c r="G116" s="85"/>
      <c r="H116" s="85"/>
    </row>
    <row r="117" spans="6:8" s="66" customFormat="1" ht="20.100000000000001" customHeight="1">
      <c r="F117" s="85"/>
      <c r="G117" s="85"/>
      <c r="H117" s="85"/>
    </row>
    <row r="118" spans="6:8" s="66" customFormat="1" ht="20.100000000000001" customHeight="1">
      <c r="F118" s="85"/>
      <c r="G118" s="85"/>
      <c r="H118" s="85"/>
    </row>
    <row r="119" spans="6:8" s="66" customFormat="1" ht="20.100000000000001" customHeight="1">
      <c r="F119" s="85"/>
      <c r="G119" s="85"/>
      <c r="H119" s="85"/>
    </row>
    <row r="120" spans="6:8" s="66" customFormat="1" ht="20.100000000000001" customHeight="1">
      <c r="F120" s="85"/>
      <c r="G120" s="85"/>
      <c r="H120" s="85"/>
    </row>
    <row r="121" spans="6:8" s="66" customFormat="1" ht="20.100000000000001" customHeight="1">
      <c r="F121" s="85"/>
      <c r="G121" s="85"/>
      <c r="H121" s="85"/>
    </row>
    <row r="122" spans="6:8" s="66" customFormat="1" ht="20.100000000000001" customHeight="1">
      <c r="F122" s="85"/>
      <c r="G122" s="85"/>
      <c r="H122" s="85"/>
    </row>
    <row r="123" spans="6:8" s="66" customFormat="1" ht="20.100000000000001" customHeight="1">
      <c r="F123" s="85"/>
      <c r="G123" s="85"/>
      <c r="H123" s="85"/>
    </row>
    <row r="124" spans="6:8" s="66" customFormat="1" ht="20.100000000000001" customHeight="1">
      <c r="F124" s="85"/>
      <c r="G124" s="85"/>
      <c r="H124" s="85"/>
    </row>
    <row r="125" spans="6:8" s="66" customFormat="1" ht="20.100000000000001" customHeight="1">
      <c r="F125" s="85"/>
      <c r="G125" s="85"/>
      <c r="H125" s="85"/>
    </row>
    <row r="126" spans="6:8" s="66" customFormat="1" ht="20.100000000000001" customHeight="1">
      <c r="F126" s="85"/>
      <c r="G126" s="85"/>
      <c r="H126" s="85"/>
    </row>
    <row r="127" spans="6:8" s="66" customFormat="1" ht="20.100000000000001" customHeight="1">
      <c r="F127" s="85"/>
      <c r="G127" s="85"/>
      <c r="H127" s="85"/>
    </row>
    <row r="128" spans="6:8" s="66" customFormat="1" ht="20.100000000000001" customHeight="1">
      <c r="F128" s="85"/>
      <c r="G128" s="85"/>
      <c r="H128" s="85"/>
    </row>
    <row r="129" spans="6:8" s="66" customFormat="1" ht="20.100000000000001" customHeight="1">
      <c r="F129" s="85"/>
      <c r="G129" s="85"/>
      <c r="H129" s="85"/>
    </row>
    <row r="130" spans="6:8" s="66" customFormat="1" ht="20.100000000000001" customHeight="1">
      <c r="F130" s="85"/>
      <c r="G130" s="85"/>
      <c r="H130" s="85"/>
    </row>
    <row r="131" spans="6:8" s="66" customFormat="1" ht="20.100000000000001" customHeight="1">
      <c r="F131" s="85"/>
      <c r="G131" s="85"/>
      <c r="H131" s="85"/>
    </row>
    <row r="132" spans="6:8" s="66" customFormat="1" ht="20.100000000000001" customHeight="1">
      <c r="F132" s="85"/>
      <c r="G132" s="85"/>
      <c r="H132" s="85"/>
    </row>
    <row r="133" spans="6:8" s="66" customFormat="1" ht="20.100000000000001" customHeight="1">
      <c r="F133" s="85"/>
      <c r="G133" s="85"/>
      <c r="H133" s="85"/>
    </row>
    <row r="134" spans="6:8" s="66" customFormat="1" ht="20.100000000000001" customHeight="1">
      <c r="F134" s="85"/>
      <c r="G134" s="85"/>
      <c r="H134" s="85"/>
    </row>
    <row r="135" spans="6:8" s="66" customFormat="1" ht="20.100000000000001" customHeight="1">
      <c r="F135" s="85"/>
      <c r="G135" s="85"/>
      <c r="H135" s="85"/>
    </row>
    <row r="136" spans="6:8" s="66" customFormat="1" ht="20.100000000000001" customHeight="1">
      <c r="F136" s="85"/>
      <c r="G136" s="85"/>
      <c r="H136" s="85"/>
    </row>
    <row r="137" spans="6:8" s="66" customFormat="1" ht="20.100000000000001" customHeight="1">
      <c r="F137" s="85"/>
      <c r="G137" s="85"/>
      <c r="H137" s="85"/>
    </row>
    <row r="138" spans="6:8" s="66" customFormat="1" ht="20.100000000000001" customHeight="1">
      <c r="F138" s="85"/>
      <c r="G138" s="85"/>
      <c r="H138" s="85"/>
    </row>
    <row r="139" spans="6:8" s="66" customFormat="1" ht="20.100000000000001" customHeight="1">
      <c r="F139" s="85"/>
      <c r="G139" s="85"/>
      <c r="H139" s="85"/>
    </row>
    <row r="140" spans="6:8" s="66" customFormat="1" ht="20.100000000000001" customHeight="1">
      <c r="F140" s="85"/>
      <c r="G140" s="85"/>
      <c r="H140" s="85"/>
    </row>
    <row r="141" spans="6:8" s="66" customFormat="1" ht="20.100000000000001" customHeight="1">
      <c r="F141" s="85"/>
      <c r="G141" s="85"/>
      <c r="H141" s="85"/>
    </row>
    <row r="142" spans="6:8" s="66" customFormat="1" ht="20.100000000000001" customHeight="1">
      <c r="F142" s="85"/>
      <c r="G142" s="85"/>
      <c r="H142" s="85"/>
    </row>
    <row r="143" spans="6:8" s="66" customFormat="1" ht="20.100000000000001" customHeight="1">
      <c r="F143" s="85"/>
      <c r="G143" s="85"/>
      <c r="H143" s="85"/>
    </row>
    <row r="144" spans="6:8" s="66" customFormat="1" ht="20.100000000000001" customHeight="1">
      <c r="F144" s="85"/>
      <c r="G144" s="85"/>
      <c r="H144" s="85"/>
    </row>
    <row r="145" spans="6:8" s="66" customFormat="1" ht="20.100000000000001" customHeight="1">
      <c r="F145" s="85"/>
      <c r="G145" s="85"/>
      <c r="H145" s="85"/>
    </row>
    <row r="146" spans="6:8" s="66" customFormat="1" ht="20.100000000000001" customHeight="1">
      <c r="F146" s="85"/>
      <c r="G146" s="85"/>
      <c r="H146" s="85"/>
    </row>
    <row r="147" spans="6:8" s="66" customFormat="1" ht="20.100000000000001" customHeight="1">
      <c r="F147" s="85"/>
      <c r="G147" s="85"/>
      <c r="H147" s="85"/>
    </row>
    <row r="148" spans="6:8" s="66" customFormat="1" ht="20.100000000000001" customHeight="1">
      <c r="F148" s="85"/>
      <c r="G148" s="85"/>
      <c r="H148" s="85"/>
    </row>
    <row r="149" spans="6:8" s="66" customFormat="1" ht="20.100000000000001" customHeight="1">
      <c r="F149" s="85"/>
      <c r="G149" s="85"/>
      <c r="H149" s="85"/>
    </row>
    <row r="150" spans="6:8" s="66" customFormat="1" ht="20.100000000000001" customHeight="1">
      <c r="F150" s="85"/>
      <c r="G150" s="85"/>
      <c r="H150" s="85"/>
    </row>
    <row r="151" spans="6:8" s="66" customFormat="1" ht="20.100000000000001" customHeight="1">
      <c r="F151" s="85"/>
      <c r="G151" s="85"/>
      <c r="H151" s="85"/>
    </row>
    <row r="152" spans="6:8" s="66" customFormat="1" ht="20.100000000000001" customHeight="1">
      <c r="F152" s="85"/>
      <c r="G152" s="85"/>
      <c r="H152" s="85"/>
    </row>
    <row r="153" spans="6:8" s="66" customFormat="1" ht="20.100000000000001" customHeight="1">
      <c r="F153" s="85"/>
      <c r="G153" s="85"/>
      <c r="H153" s="85"/>
    </row>
    <row r="154" spans="6:8" s="66" customFormat="1" ht="20.100000000000001" customHeight="1">
      <c r="F154" s="85"/>
      <c r="G154" s="85"/>
      <c r="H154" s="85"/>
    </row>
    <row r="155" spans="6:8" s="66" customFormat="1" ht="20.100000000000001" customHeight="1">
      <c r="F155" s="85"/>
      <c r="G155" s="85"/>
      <c r="H155" s="85"/>
    </row>
    <row r="156" spans="6:8" s="66" customFormat="1" ht="20.100000000000001" customHeight="1">
      <c r="F156" s="85"/>
      <c r="G156" s="85"/>
      <c r="H156" s="85"/>
    </row>
    <row r="157" spans="6:8" s="66" customFormat="1" ht="20.100000000000001" customHeight="1">
      <c r="F157" s="85"/>
      <c r="G157" s="85"/>
      <c r="H157" s="85"/>
    </row>
    <row r="158" spans="6:8" s="66" customFormat="1" ht="20.100000000000001" customHeight="1">
      <c r="F158" s="85"/>
      <c r="G158" s="85"/>
      <c r="H158" s="85"/>
    </row>
    <row r="159" spans="6:8" s="66" customFormat="1" ht="20.100000000000001" customHeight="1">
      <c r="F159" s="85"/>
      <c r="G159" s="85"/>
      <c r="H159" s="85"/>
    </row>
    <row r="160" spans="6:8" s="66" customFormat="1" ht="20.100000000000001" customHeight="1">
      <c r="F160" s="85"/>
      <c r="G160" s="85"/>
      <c r="H160" s="85"/>
    </row>
    <row r="161" spans="6:8" s="66" customFormat="1" ht="20.100000000000001" customHeight="1">
      <c r="F161" s="85"/>
      <c r="G161" s="85"/>
      <c r="H161" s="85"/>
    </row>
    <row r="162" spans="6:8" s="66" customFormat="1" ht="20.100000000000001" customHeight="1">
      <c r="F162" s="85"/>
      <c r="G162" s="85"/>
      <c r="H162" s="85"/>
    </row>
    <row r="163" spans="6:8" s="66" customFormat="1" ht="20.100000000000001" customHeight="1">
      <c r="F163" s="85"/>
      <c r="G163" s="85"/>
      <c r="H163" s="85"/>
    </row>
    <row r="164" spans="6:8" s="66" customFormat="1" ht="20.100000000000001" customHeight="1">
      <c r="F164" s="85"/>
      <c r="G164" s="85"/>
      <c r="H164" s="85"/>
    </row>
    <row r="165" spans="6:8" s="66" customFormat="1" ht="20.100000000000001" customHeight="1">
      <c r="F165" s="85"/>
      <c r="G165" s="85"/>
      <c r="H165" s="85"/>
    </row>
    <row r="166" spans="6:8" s="66" customFormat="1" ht="20.100000000000001" customHeight="1">
      <c r="F166" s="85"/>
      <c r="G166" s="85"/>
      <c r="H166" s="85"/>
    </row>
    <row r="167" spans="6:8" s="66" customFormat="1" ht="20.100000000000001" customHeight="1">
      <c r="F167" s="85"/>
      <c r="G167" s="85"/>
      <c r="H167" s="85"/>
    </row>
    <row r="168" spans="6:8" s="66" customFormat="1" ht="20.100000000000001" customHeight="1">
      <c r="F168" s="85"/>
      <c r="G168" s="85"/>
      <c r="H168" s="85"/>
    </row>
    <row r="169" spans="6:8" s="66" customFormat="1" ht="20.100000000000001" customHeight="1">
      <c r="F169" s="85"/>
      <c r="G169" s="85"/>
      <c r="H169" s="85"/>
    </row>
    <row r="170" spans="6:8" s="66" customFormat="1" ht="20.100000000000001" customHeight="1">
      <c r="F170" s="85"/>
      <c r="G170" s="85"/>
      <c r="H170" s="85"/>
    </row>
    <row r="171" spans="6:8" s="66" customFormat="1" ht="20.100000000000001" customHeight="1">
      <c r="F171" s="85"/>
      <c r="G171" s="85"/>
      <c r="H171" s="85"/>
    </row>
    <row r="172" spans="6:8" s="66" customFormat="1" ht="20.100000000000001" customHeight="1">
      <c r="F172" s="85"/>
      <c r="G172" s="85"/>
      <c r="H172" s="85"/>
    </row>
    <row r="173" spans="6:8" s="66" customFormat="1" ht="20.100000000000001" customHeight="1">
      <c r="F173" s="85"/>
      <c r="G173" s="85"/>
      <c r="H173" s="85"/>
    </row>
    <row r="174" spans="6:8" s="66" customFormat="1" ht="20.100000000000001" customHeight="1">
      <c r="F174" s="85"/>
      <c r="G174" s="85"/>
      <c r="H174" s="85"/>
    </row>
    <row r="175" spans="6:8" s="66" customFormat="1" ht="20.100000000000001" customHeight="1">
      <c r="F175" s="85"/>
      <c r="G175" s="85"/>
      <c r="H175" s="85"/>
    </row>
    <row r="176" spans="6:8" s="66" customFormat="1" ht="20.100000000000001" customHeight="1">
      <c r="F176" s="85"/>
      <c r="G176" s="85"/>
      <c r="H176" s="85"/>
    </row>
    <row r="177" spans="6:8" s="66" customFormat="1" ht="20.100000000000001" customHeight="1">
      <c r="F177" s="85"/>
      <c r="G177" s="85"/>
      <c r="H177" s="85"/>
    </row>
    <row r="178" spans="6:8" s="66" customFormat="1" ht="20.100000000000001" customHeight="1">
      <c r="F178" s="85"/>
      <c r="G178" s="85"/>
      <c r="H178" s="85"/>
    </row>
    <row r="179" spans="6:8" s="66" customFormat="1" ht="20.100000000000001" customHeight="1">
      <c r="F179" s="85"/>
      <c r="G179" s="85"/>
      <c r="H179" s="85"/>
    </row>
    <row r="180" spans="6:8" s="66" customFormat="1" ht="20.100000000000001" customHeight="1">
      <c r="F180" s="85"/>
      <c r="G180" s="85"/>
      <c r="H180" s="85"/>
    </row>
    <row r="181" spans="6:8" s="66" customFormat="1" ht="20.100000000000001" customHeight="1">
      <c r="F181" s="85"/>
      <c r="G181" s="85"/>
      <c r="H181" s="85"/>
    </row>
    <row r="182" spans="6:8" s="66" customFormat="1" ht="20.100000000000001" customHeight="1">
      <c r="F182" s="85"/>
      <c r="G182" s="85"/>
      <c r="H182" s="85"/>
    </row>
    <row r="183" spans="6:8" s="66" customFormat="1" ht="20.100000000000001" customHeight="1">
      <c r="F183" s="85"/>
      <c r="G183" s="85"/>
      <c r="H183" s="85"/>
    </row>
    <row r="184" spans="6:8" s="66" customFormat="1" ht="20.100000000000001" customHeight="1">
      <c r="F184" s="85"/>
      <c r="G184" s="85"/>
      <c r="H184" s="85"/>
    </row>
    <row r="185" spans="6:8" s="66" customFormat="1" ht="20.100000000000001" customHeight="1">
      <c r="F185" s="85"/>
      <c r="G185" s="85"/>
      <c r="H185" s="85"/>
    </row>
    <row r="186" spans="6:8" s="66" customFormat="1" ht="20.100000000000001" customHeight="1">
      <c r="F186" s="85"/>
      <c r="G186" s="85"/>
      <c r="H186" s="85"/>
    </row>
    <row r="187" spans="6:8" s="66" customFormat="1" ht="20.100000000000001" customHeight="1">
      <c r="F187" s="85"/>
      <c r="G187" s="85"/>
      <c r="H187" s="85"/>
    </row>
    <row r="188" spans="6:8" s="66" customFormat="1" ht="20.100000000000001" customHeight="1">
      <c r="F188" s="85"/>
      <c r="G188" s="85"/>
      <c r="H188" s="85"/>
    </row>
    <row r="189" spans="6:8" s="66" customFormat="1" ht="20.100000000000001" customHeight="1">
      <c r="F189" s="85"/>
      <c r="G189" s="85"/>
      <c r="H189" s="85"/>
    </row>
    <row r="190" spans="6:8" s="66" customFormat="1" ht="20.100000000000001" customHeight="1">
      <c r="F190" s="85"/>
      <c r="G190" s="85"/>
      <c r="H190" s="85"/>
    </row>
    <row r="191" spans="6:8" s="66" customFormat="1" ht="20.100000000000001" customHeight="1">
      <c r="F191" s="85"/>
      <c r="G191" s="85"/>
      <c r="H191" s="85"/>
    </row>
    <row r="192" spans="6:8" s="66" customFormat="1" ht="20.100000000000001" customHeight="1">
      <c r="F192" s="85"/>
      <c r="G192" s="85"/>
      <c r="H192" s="85"/>
    </row>
    <row r="193" spans="6:8" s="66" customFormat="1" ht="20.100000000000001" customHeight="1">
      <c r="F193" s="85"/>
      <c r="G193" s="85"/>
      <c r="H193" s="85"/>
    </row>
    <row r="194" spans="6:8" s="66" customFormat="1" ht="20.100000000000001" customHeight="1">
      <c r="F194" s="85"/>
      <c r="G194" s="85"/>
      <c r="H194" s="85"/>
    </row>
    <row r="195" spans="6:8" s="66" customFormat="1" ht="20.100000000000001" customHeight="1">
      <c r="F195" s="85"/>
      <c r="G195" s="85"/>
      <c r="H195" s="85"/>
    </row>
    <row r="196" spans="6:8" s="66" customFormat="1" ht="20.100000000000001" customHeight="1">
      <c r="F196" s="85"/>
      <c r="G196" s="85"/>
      <c r="H196" s="85"/>
    </row>
    <row r="197" spans="6:8" s="66" customFormat="1" ht="20.100000000000001" customHeight="1">
      <c r="F197" s="85"/>
      <c r="G197" s="85"/>
      <c r="H197" s="85"/>
    </row>
    <row r="198" spans="6:8" s="66" customFormat="1" ht="20.100000000000001" customHeight="1">
      <c r="F198" s="85"/>
      <c r="G198" s="85"/>
      <c r="H198" s="85"/>
    </row>
    <row r="199" spans="6:8" s="66" customFormat="1" ht="20.100000000000001" customHeight="1">
      <c r="F199" s="85"/>
      <c r="G199" s="85"/>
      <c r="H199" s="85"/>
    </row>
    <row r="200" spans="6:8" s="66" customFormat="1" ht="20.100000000000001" customHeight="1">
      <c r="F200" s="85"/>
      <c r="G200" s="85"/>
      <c r="H200" s="85"/>
    </row>
    <row r="201" spans="6:8" s="66" customFormat="1" ht="20.100000000000001" customHeight="1">
      <c r="F201" s="85"/>
      <c r="G201" s="85"/>
      <c r="H201" s="85"/>
    </row>
    <row r="202" spans="6:8" s="66" customFormat="1" ht="20.100000000000001" customHeight="1">
      <c r="F202" s="85"/>
      <c r="G202" s="85"/>
      <c r="H202" s="85"/>
    </row>
    <row r="203" spans="6:8" s="66" customFormat="1" ht="20.100000000000001" customHeight="1">
      <c r="F203" s="85"/>
      <c r="G203" s="85"/>
      <c r="H203" s="85"/>
    </row>
    <row r="204" spans="6:8" s="66" customFormat="1" ht="20.100000000000001" customHeight="1">
      <c r="F204" s="85"/>
      <c r="G204" s="85"/>
      <c r="H204" s="85"/>
    </row>
    <row r="205" spans="6:8" s="66" customFormat="1" ht="20.100000000000001" customHeight="1">
      <c r="F205" s="85"/>
      <c r="G205" s="85"/>
      <c r="H205" s="85"/>
    </row>
    <row r="206" spans="6:8" s="66" customFormat="1" ht="20.100000000000001" customHeight="1">
      <c r="F206" s="85"/>
      <c r="G206" s="85"/>
      <c r="H206" s="85"/>
    </row>
    <row r="207" spans="6:8" s="66" customFormat="1" ht="20.100000000000001" customHeight="1">
      <c r="F207" s="85"/>
      <c r="G207" s="85"/>
      <c r="H207" s="85"/>
    </row>
    <row r="208" spans="6:8" s="66" customFormat="1" ht="20.100000000000001" customHeight="1">
      <c r="F208" s="85"/>
      <c r="G208" s="85"/>
      <c r="H208" s="85"/>
    </row>
    <row r="209" spans="6:8" s="66" customFormat="1" ht="20.100000000000001" customHeight="1">
      <c r="F209" s="85"/>
      <c r="G209" s="85"/>
      <c r="H209" s="85"/>
    </row>
    <row r="210" spans="6:8" s="66" customFormat="1" ht="20.100000000000001" customHeight="1">
      <c r="F210" s="85"/>
      <c r="G210" s="85"/>
      <c r="H210" s="85"/>
    </row>
    <row r="211" spans="6:8" s="66" customFormat="1" ht="20.100000000000001" customHeight="1">
      <c r="F211" s="85"/>
      <c r="G211" s="85"/>
      <c r="H211" s="85"/>
    </row>
    <row r="212" spans="6:8" s="66" customFormat="1" ht="20.100000000000001" customHeight="1">
      <c r="F212" s="85"/>
      <c r="G212" s="85"/>
      <c r="H212" s="85"/>
    </row>
    <row r="213" spans="6:8" s="66" customFormat="1" ht="20.100000000000001" customHeight="1">
      <c r="F213" s="85"/>
      <c r="G213" s="85"/>
      <c r="H213" s="85"/>
    </row>
    <row r="214" spans="6:8" s="66" customFormat="1" ht="20.100000000000001" customHeight="1">
      <c r="F214" s="85"/>
      <c r="G214" s="85"/>
      <c r="H214" s="85"/>
    </row>
    <row r="215" spans="6:8" s="66" customFormat="1" ht="20.100000000000001" customHeight="1">
      <c r="F215" s="85"/>
      <c r="G215" s="85"/>
      <c r="H215" s="85"/>
    </row>
    <row r="216" spans="6:8" s="66" customFormat="1" ht="20.100000000000001" customHeight="1">
      <c r="F216" s="85"/>
      <c r="G216" s="85"/>
      <c r="H216" s="85"/>
    </row>
    <row r="217" spans="6:8" s="66" customFormat="1" ht="20.100000000000001" customHeight="1">
      <c r="F217" s="85"/>
      <c r="G217" s="85"/>
      <c r="H217" s="85"/>
    </row>
    <row r="218" spans="6:8" s="66" customFormat="1" ht="20.100000000000001" customHeight="1">
      <c r="F218" s="85"/>
      <c r="G218" s="85"/>
      <c r="H218" s="85"/>
    </row>
    <row r="219" spans="6:8" s="66" customFormat="1" ht="20.100000000000001" customHeight="1">
      <c r="F219" s="85"/>
      <c r="G219" s="85"/>
      <c r="H219" s="85"/>
    </row>
    <row r="220" spans="6:8" s="66" customFormat="1" ht="20.100000000000001" customHeight="1">
      <c r="F220" s="85"/>
      <c r="G220" s="85"/>
      <c r="H220" s="85"/>
    </row>
    <row r="221" spans="6:8" s="66" customFormat="1" ht="20.100000000000001" customHeight="1">
      <c r="F221" s="85"/>
      <c r="G221" s="85"/>
      <c r="H221" s="85"/>
    </row>
    <row r="222" spans="6:8" s="66" customFormat="1" ht="20.100000000000001" customHeight="1">
      <c r="F222" s="85"/>
      <c r="G222" s="85"/>
      <c r="H222" s="85"/>
    </row>
    <row r="223" spans="6:8" s="66" customFormat="1" ht="20.100000000000001" customHeight="1">
      <c r="F223" s="85"/>
      <c r="G223" s="85"/>
      <c r="H223" s="85"/>
    </row>
    <row r="224" spans="6:8" s="66" customFormat="1" ht="20.100000000000001" customHeight="1">
      <c r="F224" s="85"/>
      <c r="G224" s="85"/>
      <c r="H224" s="85"/>
    </row>
    <row r="225" spans="6:8" s="66" customFormat="1" ht="20.100000000000001" customHeight="1">
      <c r="F225" s="85"/>
      <c r="G225" s="85"/>
      <c r="H225" s="85"/>
    </row>
    <row r="226" spans="6:8" s="66" customFormat="1" ht="20.100000000000001" customHeight="1">
      <c r="F226" s="85"/>
      <c r="G226" s="85"/>
      <c r="H226" s="85"/>
    </row>
    <row r="227" spans="6:8" s="66" customFormat="1" ht="20.100000000000001" customHeight="1">
      <c r="F227" s="85"/>
      <c r="G227" s="85"/>
      <c r="H227" s="85"/>
    </row>
    <row r="228" spans="6:8" s="66" customFormat="1" ht="20.100000000000001" customHeight="1">
      <c r="F228" s="85"/>
      <c r="G228" s="85"/>
      <c r="H228" s="85"/>
    </row>
    <row r="229" spans="6:8" s="66" customFormat="1" ht="20.100000000000001" customHeight="1">
      <c r="F229" s="85"/>
      <c r="G229" s="85"/>
      <c r="H229" s="85"/>
    </row>
    <row r="230" spans="6:8" s="66" customFormat="1" ht="20.100000000000001" customHeight="1">
      <c r="F230" s="85"/>
      <c r="G230" s="85"/>
      <c r="H230" s="85"/>
    </row>
    <row r="231" spans="6:8" s="66" customFormat="1" ht="20.100000000000001" customHeight="1">
      <c r="F231" s="85"/>
      <c r="G231" s="85"/>
      <c r="H231" s="85"/>
    </row>
    <row r="232" spans="6:8" s="66" customFormat="1" ht="20.100000000000001" customHeight="1">
      <c r="F232" s="85"/>
      <c r="G232" s="85"/>
      <c r="H232" s="85"/>
    </row>
    <row r="233" spans="6:8" s="66" customFormat="1" ht="20.100000000000001" customHeight="1">
      <c r="F233" s="85"/>
      <c r="G233" s="85"/>
      <c r="H233" s="85"/>
    </row>
    <row r="234" spans="6:8" s="66" customFormat="1" ht="20.100000000000001" customHeight="1">
      <c r="F234" s="85"/>
      <c r="G234" s="85"/>
      <c r="H234" s="85"/>
    </row>
    <row r="235" spans="6:8" s="66" customFormat="1" ht="20.100000000000001" customHeight="1">
      <c r="F235" s="85"/>
      <c r="G235" s="85"/>
      <c r="H235" s="85"/>
    </row>
    <row r="236" spans="6:8" s="66" customFormat="1" ht="20.100000000000001" customHeight="1">
      <c r="F236" s="85"/>
      <c r="G236" s="85"/>
      <c r="H236" s="85"/>
    </row>
    <row r="237" spans="6:8" s="66" customFormat="1" ht="20.100000000000001" customHeight="1">
      <c r="F237" s="85"/>
      <c r="G237" s="85"/>
      <c r="H237" s="85"/>
    </row>
    <row r="238" spans="6:8" s="66" customFormat="1" ht="20.100000000000001" customHeight="1">
      <c r="F238" s="85"/>
      <c r="G238" s="85"/>
      <c r="H238" s="85"/>
    </row>
    <row r="239" spans="6:8" s="66" customFormat="1" ht="20.100000000000001" customHeight="1">
      <c r="F239" s="85"/>
      <c r="G239" s="85"/>
      <c r="H239" s="85"/>
    </row>
    <row r="240" spans="6:8" s="66" customFormat="1" ht="20.100000000000001" customHeight="1">
      <c r="F240" s="85"/>
      <c r="G240" s="85"/>
      <c r="H240" s="85"/>
    </row>
    <row r="241" spans="6:8" s="66" customFormat="1" ht="20.100000000000001" customHeight="1">
      <c r="F241" s="85"/>
      <c r="G241" s="85"/>
      <c r="H241" s="85"/>
    </row>
    <row r="242" spans="6:8" s="66" customFormat="1" ht="20.100000000000001" customHeight="1">
      <c r="F242" s="85"/>
      <c r="G242" s="85"/>
      <c r="H242" s="85"/>
    </row>
    <row r="243" spans="6:8" s="66" customFormat="1" ht="20.100000000000001" customHeight="1">
      <c r="F243" s="85"/>
      <c r="G243" s="85"/>
      <c r="H243" s="85"/>
    </row>
    <row r="244" spans="6:8" s="66" customFormat="1" ht="20.100000000000001" customHeight="1">
      <c r="F244" s="85"/>
      <c r="G244" s="85"/>
      <c r="H244" s="85"/>
    </row>
    <row r="245" spans="6:8" s="66" customFormat="1" ht="20.100000000000001" customHeight="1">
      <c r="F245" s="85"/>
      <c r="G245" s="85"/>
      <c r="H245" s="85"/>
    </row>
    <row r="246" spans="6:8" s="66" customFormat="1" ht="20.100000000000001" customHeight="1">
      <c r="F246" s="85"/>
      <c r="G246" s="85"/>
      <c r="H246" s="85"/>
    </row>
    <row r="247" spans="6:8" s="66" customFormat="1" ht="20.100000000000001" customHeight="1">
      <c r="F247" s="85"/>
      <c r="G247" s="85"/>
      <c r="H247" s="85"/>
    </row>
    <row r="248" spans="6:8" s="66" customFormat="1" ht="20.100000000000001" customHeight="1">
      <c r="F248" s="85"/>
      <c r="G248" s="85"/>
      <c r="H248" s="85"/>
    </row>
    <row r="249" spans="6:8" s="66" customFormat="1" ht="20.100000000000001" customHeight="1">
      <c r="F249" s="85"/>
      <c r="G249" s="85"/>
      <c r="H249" s="85"/>
    </row>
    <row r="250" spans="6:8" s="66" customFormat="1" ht="20.100000000000001" customHeight="1">
      <c r="F250" s="85"/>
      <c r="G250" s="85"/>
      <c r="H250" s="85"/>
    </row>
    <row r="251" spans="6:8" s="66" customFormat="1" ht="20.100000000000001" customHeight="1">
      <c r="F251" s="85"/>
      <c r="G251" s="85"/>
      <c r="H251" s="85"/>
    </row>
    <row r="252" spans="6:8" s="66" customFormat="1" ht="20.100000000000001" customHeight="1">
      <c r="F252" s="85"/>
      <c r="G252" s="85"/>
      <c r="H252" s="85"/>
    </row>
    <row r="253" spans="6:8" s="66" customFormat="1" ht="20.100000000000001" customHeight="1">
      <c r="F253" s="85"/>
      <c r="G253" s="85"/>
      <c r="H253" s="85"/>
    </row>
    <row r="254" spans="6:8" s="66" customFormat="1" ht="20.100000000000001" customHeight="1">
      <c r="F254" s="85"/>
      <c r="G254" s="85"/>
      <c r="H254" s="85"/>
    </row>
    <row r="255" spans="6:8" s="66" customFormat="1" ht="20.100000000000001" customHeight="1">
      <c r="F255" s="85"/>
      <c r="G255" s="85"/>
      <c r="H255" s="85"/>
    </row>
    <row r="256" spans="6:8" s="66" customFormat="1" ht="20.100000000000001" customHeight="1">
      <c r="F256" s="85"/>
      <c r="G256" s="85"/>
      <c r="H256" s="85"/>
    </row>
    <row r="257" spans="6:8" s="66" customFormat="1" ht="20.100000000000001" customHeight="1">
      <c r="F257" s="85"/>
      <c r="G257" s="85"/>
      <c r="H257" s="85"/>
    </row>
    <row r="258" spans="6:8" s="66" customFormat="1" ht="20.100000000000001" customHeight="1">
      <c r="F258" s="85"/>
      <c r="G258" s="85"/>
      <c r="H258" s="85"/>
    </row>
    <row r="259" spans="6:8" s="66" customFormat="1" ht="20.100000000000001" customHeight="1">
      <c r="F259" s="85"/>
      <c r="G259" s="85"/>
      <c r="H259" s="85"/>
    </row>
    <row r="260" spans="6:8" s="66" customFormat="1" ht="20.100000000000001" customHeight="1">
      <c r="F260" s="85"/>
      <c r="G260" s="85"/>
      <c r="H260" s="85"/>
    </row>
    <row r="261" spans="6:8" s="66" customFormat="1" ht="20.100000000000001" customHeight="1">
      <c r="F261" s="85"/>
      <c r="G261" s="85"/>
      <c r="H261" s="85"/>
    </row>
    <row r="262" spans="6:8" s="66" customFormat="1" ht="20.100000000000001" customHeight="1">
      <c r="F262" s="85"/>
      <c r="G262" s="85"/>
      <c r="H262" s="85"/>
    </row>
    <row r="263" spans="6:8" s="66" customFormat="1" ht="20.100000000000001" customHeight="1">
      <c r="F263" s="85"/>
      <c r="G263" s="85"/>
      <c r="H263" s="85"/>
    </row>
    <row r="264" spans="6:8" s="66" customFormat="1" ht="20.100000000000001" customHeight="1">
      <c r="F264" s="85"/>
      <c r="G264" s="85"/>
      <c r="H264" s="85"/>
    </row>
    <row r="265" spans="6:8" s="66" customFormat="1" ht="20.100000000000001" customHeight="1">
      <c r="F265" s="85"/>
      <c r="G265" s="85"/>
      <c r="H265" s="85"/>
    </row>
    <row r="266" spans="6:8" s="66" customFormat="1" ht="20.100000000000001" customHeight="1">
      <c r="F266" s="85"/>
      <c r="G266" s="85"/>
      <c r="H266" s="85"/>
    </row>
    <row r="267" spans="6:8" s="66" customFormat="1" ht="20.100000000000001" customHeight="1">
      <c r="F267" s="85"/>
      <c r="G267" s="85"/>
      <c r="H267" s="85"/>
    </row>
    <row r="268" spans="6:8" s="66" customFormat="1" ht="20.100000000000001" customHeight="1">
      <c r="F268" s="85"/>
      <c r="G268" s="85"/>
      <c r="H268" s="85"/>
    </row>
    <row r="269" spans="6:8" s="66" customFormat="1" ht="20.100000000000001" customHeight="1">
      <c r="F269" s="85"/>
      <c r="G269" s="85"/>
      <c r="H269" s="85"/>
    </row>
    <row r="270" spans="6:8" s="66" customFormat="1" ht="20.100000000000001" customHeight="1">
      <c r="F270" s="85"/>
      <c r="G270" s="85"/>
      <c r="H270" s="85"/>
    </row>
    <row r="271" spans="6:8" s="66" customFormat="1" ht="20.100000000000001" customHeight="1">
      <c r="F271" s="85"/>
      <c r="G271" s="85"/>
      <c r="H271" s="85"/>
    </row>
    <row r="272" spans="6:8" s="66" customFormat="1" ht="20.100000000000001" customHeight="1">
      <c r="F272" s="85"/>
      <c r="G272" s="85"/>
      <c r="H272" s="85"/>
    </row>
    <row r="273" spans="6:8" s="66" customFormat="1" ht="20.100000000000001" customHeight="1">
      <c r="F273" s="85"/>
      <c r="G273" s="85"/>
      <c r="H273" s="85"/>
    </row>
    <row r="274" spans="6:8" s="66" customFormat="1" ht="20.25" customHeight="1">
      <c r="F274" s="85"/>
      <c r="G274" s="85"/>
      <c r="H274" s="85"/>
    </row>
    <row r="275" spans="6:8" s="66" customFormat="1" ht="20.25" customHeight="1">
      <c r="F275" s="85"/>
      <c r="G275" s="85"/>
      <c r="H275" s="85"/>
    </row>
    <row r="276" spans="6:8" s="66" customFormat="1" ht="20.25" customHeight="1">
      <c r="F276" s="85"/>
      <c r="G276" s="85"/>
      <c r="H276" s="85"/>
    </row>
    <row r="277" spans="6:8" s="66" customFormat="1" ht="20.25" customHeight="1">
      <c r="F277" s="85"/>
      <c r="G277" s="85"/>
      <c r="H277" s="85"/>
    </row>
    <row r="278" spans="6:8" s="66" customFormat="1" ht="20.25" customHeight="1">
      <c r="F278" s="85"/>
      <c r="G278" s="85"/>
      <c r="H278" s="85"/>
    </row>
    <row r="279" spans="6:8" s="66" customFormat="1" ht="20.25" customHeight="1">
      <c r="F279" s="85"/>
      <c r="G279" s="85"/>
      <c r="H279" s="85"/>
    </row>
    <row r="280" spans="6:8" s="66" customFormat="1" ht="20.25" customHeight="1">
      <c r="F280" s="85"/>
      <c r="G280" s="85"/>
      <c r="H280" s="85"/>
    </row>
    <row r="281" spans="6:8" s="66" customFormat="1" ht="20.25" customHeight="1">
      <c r="F281" s="85"/>
      <c r="G281" s="85"/>
      <c r="H281" s="85"/>
    </row>
    <row r="282" spans="6:8" s="66" customFormat="1" ht="20.25" customHeight="1">
      <c r="F282" s="85"/>
      <c r="G282" s="85"/>
      <c r="H282" s="85"/>
    </row>
    <row r="283" spans="6:8" s="66" customFormat="1" ht="20.25" customHeight="1">
      <c r="F283" s="85"/>
      <c r="G283" s="85"/>
      <c r="H283" s="85"/>
    </row>
    <row r="284" spans="6:8" s="66" customFormat="1" ht="20.25" customHeight="1">
      <c r="F284" s="85"/>
      <c r="G284" s="85"/>
      <c r="H284" s="85"/>
    </row>
    <row r="285" spans="6:8" s="66" customFormat="1" ht="20.25" customHeight="1">
      <c r="F285" s="85"/>
      <c r="G285" s="85"/>
      <c r="H285" s="85"/>
    </row>
    <row r="286" spans="6:8" s="66" customFormat="1" ht="20.25" customHeight="1">
      <c r="F286" s="85"/>
      <c r="G286" s="85"/>
      <c r="H286" s="85"/>
    </row>
    <row r="287" spans="6:8" s="66" customFormat="1" ht="20.25" customHeight="1">
      <c r="F287" s="85"/>
      <c r="G287" s="85"/>
      <c r="H287" s="85"/>
    </row>
    <row r="288" spans="6:8" s="66" customFormat="1" ht="20.25" customHeight="1">
      <c r="F288" s="85"/>
      <c r="G288" s="85"/>
      <c r="H288" s="85"/>
    </row>
    <row r="289" spans="6:8" s="66" customFormat="1" ht="20.25" customHeight="1">
      <c r="F289" s="85"/>
      <c r="G289" s="85"/>
      <c r="H289" s="85"/>
    </row>
    <row r="290" spans="6:8" s="66" customFormat="1" ht="20.25" customHeight="1">
      <c r="F290" s="85"/>
      <c r="G290" s="85"/>
      <c r="H290" s="85"/>
    </row>
    <row r="291" spans="6:8" s="66" customFormat="1" ht="20.25" customHeight="1">
      <c r="F291" s="85"/>
      <c r="G291" s="85"/>
      <c r="H291" s="85"/>
    </row>
    <row r="292" spans="6:8" s="66" customFormat="1" ht="20.25" customHeight="1">
      <c r="F292" s="85"/>
      <c r="G292" s="85"/>
      <c r="H292" s="85"/>
    </row>
    <row r="293" spans="6:8" s="66" customFormat="1" ht="20.25" customHeight="1">
      <c r="F293" s="85"/>
      <c r="G293" s="85"/>
      <c r="H293" s="85"/>
    </row>
    <row r="294" spans="6:8" s="66" customFormat="1" ht="20.25" customHeight="1">
      <c r="F294" s="85"/>
      <c r="G294" s="85"/>
      <c r="H294" s="85"/>
    </row>
    <row r="295" spans="6:8" s="66" customFormat="1" ht="20.25" customHeight="1">
      <c r="F295" s="85"/>
      <c r="G295" s="85"/>
      <c r="H295" s="85"/>
    </row>
    <row r="296" spans="6:8" s="66" customFormat="1" ht="20.25" customHeight="1">
      <c r="F296" s="85"/>
      <c r="G296" s="85"/>
      <c r="H296" s="85"/>
    </row>
    <row r="297" spans="6:8" s="66" customFormat="1" ht="20.25" customHeight="1">
      <c r="F297" s="85"/>
      <c r="G297" s="85"/>
      <c r="H297" s="85"/>
    </row>
    <row r="298" spans="6:8" s="66" customFormat="1" ht="20.25" customHeight="1">
      <c r="F298" s="85"/>
      <c r="G298" s="85"/>
      <c r="H298" s="85"/>
    </row>
    <row r="299" spans="6:8" s="66" customFormat="1" ht="20.25" customHeight="1">
      <c r="F299" s="85"/>
      <c r="G299" s="85"/>
      <c r="H299" s="85"/>
    </row>
    <row r="300" spans="6:8" s="66" customFormat="1" ht="20.25" customHeight="1">
      <c r="F300" s="85"/>
      <c r="G300" s="85"/>
      <c r="H300" s="85"/>
    </row>
    <row r="301" spans="6:8" s="66" customFormat="1" ht="20.25" customHeight="1">
      <c r="F301" s="85"/>
      <c r="G301" s="85"/>
      <c r="H301" s="85"/>
    </row>
    <row r="302" spans="6:8" s="66" customFormat="1" ht="20.25" customHeight="1">
      <c r="F302" s="85"/>
      <c r="G302" s="85"/>
      <c r="H302" s="85"/>
    </row>
    <row r="303" spans="6:8" s="66" customFormat="1" ht="20.25" customHeight="1">
      <c r="F303" s="85"/>
      <c r="G303" s="85"/>
      <c r="H303" s="85"/>
    </row>
    <row r="304" spans="6:8" s="66" customFormat="1" ht="20.25" customHeight="1">
      <c r="F304" s="85"/>
      <c r="G304" s="85"/>
      <c r="H304" s="85"/>
    </row>
    <row r="305" spans="6:8" s="66" customFormat="1" ht="20.25" customHeight="1">
      <c r="F305" s="85"/>
      <c r="G305" s="85"/>
      <c r="H305" s="85"/>
    </row>
    <row r="306" spans="6:8" s="66" customFormat="1" ht="20.25" customHeight="1">
      <c r="F306" s="85"/>
      <c r="G306" s="85"/>
      <c r="H306" s="85"/>
    </row>
    <row r="307" spans="6:8" s="66" customFormat="1" ht="20.25" customHeight="1">
      <c r="F307" s="85"/>
      <c r="G307" s="85"/>
      <c r="H307" s="85"/>
    </row>
    <row r="308" spans="6:8" s="66" customFormat="1" ht="20.25" customHeight="1">
      <c r="F308" s="85"/>
      <c r="G308" s="85"/>
      <c r="H308" s="85"/>
    </row>
    <row r="309" spans="6:8" s="66" customFormat="1" ht="20.25" customHeight="1">
      <c r="F309" s="85"/>
      <c r="G309" s="85"/>
      <c r="H309" s="85"/>
    </row>
    <row r="310" spans="6:8" s="66" customFormat="1" ht="20.25" customHeight="1">
      <c r="F310" s="85"/>
      <c r="G310" s="85"/>
      <c r="H310" s="85"/>
    </row>
    <row r="311" spans="6:8" s="66" customFormat="1" ht="20.25" customHeight="1">
      <c r="F311" s="85"/>
      <c r="G311" s="85"/>
      <c r="H311" s="85"/>
    </row>
    <row r="312" spans="6:8" s="66" customFormat="1" ht="20.25" customHeight="1">
      <c r="F312" s="85"/>
      <c r="G312" s="85"/>
      <c r="H312" s="85"/>
    </row>
    <row r="313" spans="6:8" s="66" customFormat="1" ht="20.25" customHeight="1">
      <c r="F313" s="85"/>
      <c r="G313" s="85"/>
      <c r="H313" s="85"/>
    </row>
    <row r="314" spans="6:8" s="66" customFormat="1" ht="20.25" customHeight="1">
      <c r="F314" s="85"/>
      <c r="G314" s="85"/>
      <c r="H314" s="85"/>
    </row>
    <row r="315" spans="6:8" s="66" customFormat="1" ht="20.25" customHeight="1">
      <c r="F315" s="85"/>
      <c r="G315" s="85"/>
      <c r="H315" s="85"/>
    </row>
    <row r="316" spans="6:8" s="66" customFormat="1" ht="20.25" customHeight="1">
      <c r="F316" s="85"/>
      <c r="G316" s="85"/>
      <c r="H316" s="85"/>
    </row>
    <row r="317" spans="6:8" s="66" customFormat="1" ht="20.25" customHeight="1">
      <c r="F317" s="85"/>
      <c r="G317" s="85"/>
      <c r="H317" s="85"/>
    </row>
    <row r="318" spans="6:8" s="66" customFormat="1" ht="20.25" customHeight="1">
      <c r="F318" s="85"/>
      <c r="G318" s="85"/>
      <c r="H318" s="85"/>
    </row>
    <row r="319" spans="6:8" s="66" customFormat="1" ht="20.25" customHeight="1">
      <c r="F319" s="85"/>
      <c r="G319" s="85"/>
      <c r="H319" s="85"/>
    </row>
    <row r="320" spans="6:8" s="66" customFormat="1" ht="20.25" customHeight="1">
      <c r="F320" s="85"/>
      <c r="G320" s="85"/>
      <c r="H320" s="85"/>
    </row>
    <row r="321" spans="6:8" s="66" customFormat="1" ht="20.25" customHeight="1">
      <c r="F321" s="85"/>
      <c r="G321" s="85"/>
      <c r="H321" s="85"/>
    </row>
    <row r="322" spans="6:8" s="66" customFormat="1" ht="20.25" customHeight="1">
      <c r="F322" s="85"/>
      <c r="G322" s="85"/>
      <c r="H322" s="85"/>
    </row>
    <row r="323" spans="6:8" s="66" customFormat="1" ht="20.25" customHeight="1">
      <c r="F323" s="85"/>
      <c r="G323" s="85"/>
      <c r="H323" s="85"/>
    </row>
    <row r="324" spans="6:8" s="66" customFormat="1" ht="20.25" customHeight="1">
      <c r="F324" s="85"/>
      <c r="G324" s="85"/>
      <c r="H324" s="85"/>
    </row>
    <row r="325" spans="6:8" s="66" customFormat="1" ht="20.25" customHeight="1">
      <c r="F325" s="85"/>
      <c r="G325" s="85"/>
      <c r="H325" s="85"/>
    </row>
    <row r="326" spans="6:8" s="66" customFormat="1" ht="20.25" customHeight="1">
      <c r="F326" s="85"/>
      <c r="G326" s="85"/>
      <c r="H326" s="85"/>
    </row>
    <row r="327" spans="6:8" s="66" customFormat="1" ht="20.25" customHeight="1">
      <c r="F327" s="85"/>
      <c r="G327" s="85"/>
      <c r="H327" s="85"/>
    </row>
    <row r="328" spans="6:8" s="66" customFormat="1" ht="20.25" customHeight="1">
      <c r="F328" s="85"/>
      <c r="G328" s="85"/>
      <c r="H328" s="85"/>
    </row>
    <row r="329" spans="6:8" s="66" customFormat="1" ht="20.25" customHeight="1">
      <c r="F329" s="85"/>
      <c r="G329" s="85"/>
      <c r="H329" s="85"/>
    </row>
    <row r="330" spans="6:8" s="66" customFormat="1" ht="20.25" customHeight="1">
      <c r="F330" s="85"/>
      <c r="G330" s="85"/>
      <c r="H330" s="85"/>
    </row>
    <row r="331" spans="6:8" s="66" customFormat="1" ht="20.25" customHeight="1">
      <c r="F331" s="85"/>
      <c r="G331" s="85"/>
      <c r="H331" s="85"/>
    </row>
    <row r="332" spans="6:8" s="66" customFormat="1" ht="20.25" customHeight="1">
      <c r="F332" s="85"/>
      <c r="G332" s="85"/>
      <c r="H332" s="85"/>
    </row>
    <row r="333" spans="6:8" s="66" customFormat="1" ht="20.25" customHeight="1">
      <c r="F333" s="85"/>
      <c r="G333" s="85"/>
      <c r="H333" s="85"/>
    </row>
    <row r="334" spans="6:8" s="66" customFormat="1" ht="20.25" customHeight="1">
      <c r="F334" s="85"/>
      <c r="G334" s="85"/>
      <c r="H334" s="85"/>
    </row>
    <row r="335" spans="6:8" s="66" customFormat="1" ht="20.25" customHeight="1">
      <c r="F335" s="85"/>
      <c r="G335" s="85"/>
      <c r="H335" s="85"/>
    </row>
    <row r="336" spans="6:8" s="66" customFormat="1" ht="20.25" customHeight="1">
      <c r="F336" s="85"/>
      <c r="G336" s="85"/>
      <c r="H336" s="85"/>
    </row>
    <row r="337" spans="6:8" s="66" customFormat="1" ht="20.25" customHeight="1">
      <c r="F337" s="85"/>
      <c r="G337" s="85"/>
      <c r="H337" s="85"/>
    </row>
    <row r="338" spans="6:8" s="66" customFormat="1" ht="20.25" customHeight="1">
      <c r="F338" s="85"/>
      <c r="G338" s="85"/>
      <c r="H338" s="85"/>
    </row>
    <row r="339" spans="6:8" s="66" customFormat="1" ht="20.25" customHeight="1">
      <c r="F339" s="85"/>
      <c r="G339" s="85"/>
      <c r="H339" s="85"/>
    </row>
    <row r="340" spans="6:8" s="66" customFormat="1" ht="20.25" customHeight="1">
      <c r="F340" s="85"/>
      <c r="G340" s="85"/>
      <c r="H340" s="85"/>
    </row>
    <row r="341" spans="6:8" s="66" customFormat="1" ht="20.25" customHeight="1">
      <c r="F341" s="85"/>
      <c r="G341" s="85"/>
      <c r="H341" s="85"/>
    </row>
    <row r="342" spans="6:8" s="66" customFormat="1" ht="20.25" customHeight="1">
      <c r="F342" s="85"/>
      <c r="G342" s="85"/>
      <c r="H342" s="85"/>
    </row>
    <row r="343" spans="6:8" s="66" customFormat="1" ht="20.25" customHeight="1">
      <c r="F343" s="85"/>
      <c r="G343" s="85"/>
      <c r="H343" s="85"/>
    </row>
    <row r="344" spans="6:8" s="66" customFormat="1" ht="20.25" customHeight="1">
      <c r="F344" s="85"/>
      <c r="G344" s="85"/>
      <c r="H344" s="85"/>
    </row>
    <row r="345" spans="6:8" s="66" customFormat="1" ht="20.25" customHeight="1">
      <c r="F345" s="85"/>
      <c r="G345" s="85"/>
      <c r="H345" s="85"/>
    </row>
    <row r="346" spans="6:8" s="66" customFormat="1" ht="20.25" customHeight="1">
      <c r="F346" s="85"/>
      <c r="G346" s="85"/>
      <c r="H346" s="85"/>
    </row>
    <row r="347" spans="6:8" s="66" customFormat="1" ht="20.25" customHeight="1">
      <c r="F347" s="85"/>
      <c r="G347" s="85"/>
      <c r="H347" s="85"/>
    </row>
    <row r="348" spans="6:8" s="66" customFormat="1" ht="20.25" customHeight="1">
      <c r="F348" s="85"/>
      <c r="G348" s="85"/>
      <c r="H348" s="85"/>
    </row>
    <row r="349" spans="6:8" s="66" customFormat="1" ht="20.25" customHeight="1">
      <c r="F349" s="85"/>
      <c r="G349" s="85"/>
      <c r="H349" s="85"/>
    </row>
    <row r="350" spans="6:8" s="66" customFormat="1" ht="20.25" customHeight="1">
      <c r="F350" s="85"/>
      <c r="G350" s="85"/>
      <c r="H350" s="85"/>
    </row>
    <row r="351" spans="6:8" s="66" customFormat="1" ht="20.25" customHeight="1">
      <c r="F351" s="85"/>
      <c r="G351" s="85"/>
      <c r="H351" s="85"/>
    </row>
    <row r="352" spans="6:8" s="66" customFormat="1" ht="20.25" customHeight="1">
      <c r="F352" s="85"/>
      <c r="G352" s="85"/>
      <c r="H352" s="85"/>
    </row>
    <row r="353" spans="6:8" s="66" customFormat="1" ht="20.25" customHeight="1">
      <c r="F353" s="85"/>
      <c r="G353" s="85"/>
      <c r="H353" s="85"/>
    </row>
    <row r="354" spans="6:8" s="66" customFormat="1" ht="20.25" customHeight="1">
      <c r="F354" s="85"/>
      <c r="G354" s="85"/>
      <c r="H354" s="85"/>
    </row>
    <row r="355" spans="6:8" s="66" customFormat="1" ht="20.25" customHeight="1">
      <c r="F355" s="85"/>
      <c r="G355" s="85"/>
      <c r="H355" s="85"/>
    </row>
    <row r="356" spans="6:8" s="66" customFormat="1" ht="20.25" customHeight="1">
      <c r="F356" s="85"/>
      <c r="G356" s="85"/>
      <c r="H356" s="85"/>
    </row>
    <row r="357" spans="6:8" s="66" customFormat="1" ht="20.25" customHeight="1">
      <c r="F357" s="85"/>
      <c r="G357" s="85"/>
      <c r="H357" s="85"/>
    </row>
    <row r="358" spans="6:8" s="66" customFormat="1" ht="20.25" customHeight="1">
      <c r="F358" s="85"/>
      <c r="G358" s="85"/>
      <c r="H358" s="85"/>
    </row>
    <row r="359" spans="6:8" s="66" customFormat="1" ht="20.25" customHeight="1">
      <c r="F359" s="85"/>
      <c r="G359" s="85"/>
      <c r="H359" s="85"/>
    </row>
    <row r="360" spans="6:8" s="66" customFormat="1" ht="20.25" customHeight="1">
      <c r="F360" s="85"/>
      <c r="G360" s="85"/>
      <c r="H360" s="85"/>
    </row>
    <row r="361" spans="6:8" s="66" customFormat="1" ht="20.25" customHeight="1">
      <c r="F361" s="85"/>
      <c r="G361" s="85"/>
      <c r="H361" s="85"/>
    </row>
    <row r="362" spans="6:8" s="66" customFormat="1" ht="20.25" customHeight="1">
      <c r="F362" s="85"/>
      <c r="G362" s="85"/>
      <c r="H362" s="85"/>
    </row>
    <row r="363" spans="6:8" s="66" customFormat="1" ht="20.25" customHeight="1">
      <c r="F363" s="85"/>
      <c r="G363" s="85"/>
      <c r="H363" s="85"/>
    </row>
    <row r="364" spans="6:8" s="66" customFormat="1" ht="20.25" customHeight="1">
      <c r="F364" s="85"/>
      <c r="G364" s="85"/>
      <c r="H364" s="85"/>
    </row>
    <row r="365" spans="6:8" s="66" customFormat="1" ht="20.25" customHeight="1">
      <c r="F365" s="85"/>
      <c r="G365" s="85"/>
      <c r="H365" s="85"/>
    </row>
    <row r="366" spans="6:8" s="66" customFormat="1" ht="20.25" customHeight="1">
      <c r="F366" s="85"/>
      <c r="G366" s="85"/>
      <c r="H366" s="85"/>
    </row>
    <row r="367" spans="6:8" s="66" customFormat="1" ht="20.25" customHeight="1">
      <c r="F367" s="85"/>
      <c r="G367" s="85"/>
      <c r="H367" s="85"/>
    </row>
    <row r="368" spans="6:8" s="66" customFormat="1" ht="20.25" customHeight="1">
      <c r="F368" s="85"/>
      <c r="G368" s="85"/>
      <c r="H368" s="85"/>
    </row>
    <row r="369" spans="6:8" s="66" customFormat="1" ht="20.25" customHeight="1">
      <c r="F369" s="85"/>
      <c r="G369" s="85"/>
      <c r="H369" s="85"/>
    </row>
    <row r="370" spans="6:8" ht="20.25" customHeight="1"/>
    <row r="371" spans="6:8" ht="20.25" customHeight="1"/>
    <row r="372" spans="6:8" ht="20.25" customHeight="1"/>
    <row r="373" spans="6:8" ht="20.25" customHeight="1"/>
    <row r="374" spans="6:8" ht="20.25" customHeight="1"/>
    <row r="375" spans="6:8" ht="20.25" customHeight="1"/>
    <row r="376" spans="6:8" ht="20.25" customHeight="1"/>
    <row r="377" spans="6:8" ht="20.25" customHeight="1"/>
    <row r="378" spans="6:8" ht="20.25" customHeight="1"/>
    <row r="379" spans="6:8" ht="20.25" customHeight="1"/>
    <row r="380" spans="6:8" ht="20.25" customHeight="1"/>
    <row r="381" spans="6:8" ht="20.25" customHeight="1"/>
    <row r="382" spans="6:8" ht="20.25" customHeight="1"/>
    <row r="383" spans="6:8" ht="20.25" customHeight="1"/>
    <row r="384" spans="6:8" ht="20.25" customHeight="1"/>
    <row r="385" ht="20.25" customHeight="1"/>
    <row r="386" ht="20.25" customHeight="1"/>
    <row r="387" ht="20.25" customHeight="1"/>
    <row r="388" ht="20.25" customHeight="1"/>
    <row r="389" ht="20.25" customHeight="1"/>
    <row r="390" ht="20.25" customHeight="1"/>
    <row r="391" ht="20.25" customHeight="1"/>
    <row r="392" ht="20.25" customHeight="1"/>
    <row r="393" ht="20.25" customHeight="1"/>
    <row r="394" ht="20.25" customHeight="1"/>
    <row r="395" ht="20.25" customHeight="1"/>
    <row r="396" ht="20.25" customHeight="1"/>
    <row r="397" ht="20.25" customHeight="1"/>
    <row r="398" ht="20.25" customHeight="1"/>
    <row r="399" ht="20.25" customHeight="1"/>
    <row r="400" ht="20.25" customHeight="1"/>
    <row r="401" ht="20.25" customHeight="1"/>
    <row r="402" ht="20.25" customHeight="1"/>
    <row r="403" ht="20.25" customHeight="1"/>
    <row r="404" ht="20.25" customHeight="1"/>
    <row r="405" ht="20.25" customHeight="1"/>
    <row r="406" ht="20.25" customHeight="1"/>
    <row r="407" ht="20.25" customHeight="1"/>
    <row r="408" ht="20.25" customHeight="1"/>
    <row r="409" ht="20.25" customHeight="1"/>
    <row r="410" ht="20.25" customHeight="1"/>
    <row r="411" ht="20.25" customHeight="1"/>
    <row r="412" ht="20.25" customHeight="1"/>
    <row r="413" ht="20.25" customHeight="1"/>
    <row r="414" ht="20.25" customHeight="1"/>
    <row r="415" ht="20.25" customHeight="1"/>
    <row r="416" ht="20.25" customHeight="1"/>
    <row r="417" ht="20.25" customHeight="1"/>
    <row r="418" ht="20.25" customHeight="1"/>
    <row r="419" ht="20.25" customHeight="1"/>
    <row r="420" ht="20.25" customHeight="1"/>
    <row r="421" ht="20.25" customHeight="1"/>
    <row r="422" ht="20.25" customHeight="1"/>
    <row r="423" ht="20.25" customHeight="1"/>
    <row r="424" ht="20.25" customHeight="1"/>
    <row r="425" ht="20.25" customHeight="1"/>
    <row r="426" ht="20.25" customHeight="1"/>
    <row r="427" ht="20.25" customHeight="1"/>
    <row r="428" ht="20.25" customHeight="1"/>
    <row r="429" ht="20.25" customHeight="1"/>
    <row r="430" ht="20.25" customHeight="1"/>
    <row r="431" ht="20.25" customHeight="1"/>
    <row r="432" ht="20.25" customHeight="1"/>
    <row r="433" ht="20.25" customHeight="1"/>
    <row r="434" ht="20.25" customHeight="1"/>
    <row r="435" ht="20.25" customHeight="1"/>
    <row r="436" ht="20.25" customHeight="1"/>
    <row r="437" ht="20.25" customHeight="1"/>
    <row r="438" ht="20.25" customHeight="1"/>
    <row r="439" ht="20.25" customHeight="1"/>
    <row r="440" ht="20.25" customHeight="1"/>
    <row r="441" ht="20.25" customHeight="1"/>
    <row r="442" ht="20.25" customHeight="1"/>
    <row r="443" ht="20.25" customHeight="1"/>
    <row r="444" ht="20.25" customHeight="1"/>
    <row r="445" ht="20.25" customHeight="1"/>
    <row r="446" ht="20.25" customHeight="1"/>
    <row r="447" ht="20.25" customHeight="1"/>
    <row r="448" ht="20.25" customHeight="1"/>
    <row r="449" ht="20.25" customHeight="1"/>
    <row r="450" ht="20.25" customHeight="1"/>
    <row r="451" ht="20.25" customHeight="1"/>
    <row r="452" ht="20.25" customHeight="1"/>
    <row r="453" ht="20.25" customHeight="1"/>
    <row r="454" ht="20.25" customHeight="1"/>
    <row r="455" ht="20.25" customHeight="1"/>
    <row r="456" ht="20.25" customHeight="1"/>
    <row r="457" ht="20.25" customHeight="1"/>
    <row r="458" ht="20.25" customHeight="1"/>
    <row r="459" ht="20.25" customHeight="1"/>
    <row r="460" ht="20.25" customHeight="1"/>
    <row r="461" ht="20.25" customHeight="1"/>
    <row r="462" ht="20.25" customHeight="1"/>
    <row r="463" ht="20.25" customHeight="1"/>
    <row r="464" ht="20.25" customHeight="1"/>
    <row r="465" ht="20.25" customHeight="1"/>
    <row r="466" ht="20.25" customHeight="1"/>
    <row r="467" ht="20.25" customHeight="1"/>
    <row r="468" ht="20.25" customHeight="1"/>
    <row r="469" ht="20.25" customHeight="1"/>
    <row r="470" ht="20.25" customHeight="1"/>
    <row r="471" ht="20.25" customHeight="1"/>
    <row r="472" ht="20.25" customHeight="1"/>
    <row r="473" ht="20.25" customHeight="1"/>
    <row r="474" ht="20.25" customHeight="1"/>
    <row r="475" ht="20.25" customHeight="1"/>
    <row r="476" ht="20.25" customHeight="1"/>
    <row r="477" ht="20.25" customHeight="1"/>
    <row r="478" ht="20.25" customHeight="1"/>
    <row r="479" ht="20.25" customHeight="1"/>
    <row r="480" ht="20.25" customHeight="1"/>
    <row r="481" ht="20.25" customHeight="1"/>
    <row r="482" ht="20.25" customHeight="1"/>
    <row r="483" ht="20.25" customHeight="1"/>
    <row r="484" ht="20.25" customHeight="1"/>
    <row r="485" ht="20.25" customHeight="1"/>
    <row r="486" ht="20.25" customHeight="1"/>
    <row r="487" ht="20.25" customHeight="1"/>
    <row r="488" ht="20.25" customHeight="1"/>
    <row r="489" ht="20.25" customHeight="1"/>
    <row r="490" ht="20.25" customHeight="1"/>
    <row r="491" ht="20.25" customHeight="1"/>
    <row r="492" ht="20.25" customHeight="1"/>
    <row r="493" ht="20.25" customHeight="1"/>
    <row r="494" ht="20.25" customHeight="1"/>
    <row r="495" ht="20.25" customHeight="1"/>
    <row r="496" ht="20.25" customHeight="1"/>
    <row r="497" ht="20.25" customHeight="1"/>
    <row r="498" ht="20.25" customHeight="1"/>
    <row r="499" ht="20.25" customHeight="1"/>
    <row r="500" ht="20.25" customHeight="1"/>
    <row r="501" ht="20.25" customHeight="1"/>
    <row r="502" ht="20.25" customHeight="1"/>
    <row r="503" ht="20.25" customHeight="1"/>
    <row r="504" ht="20.25" customHeight="1"/>
    <row r="505" ht="20.25" customHeight="1"/>
    <row r="506" ht="20.25" customHeight="1"/>
    <row r="507" ht="20.25" customHeight="1"/>
    <row r="508" ht="20.25" customHeight="1"/>
    <row r="509" ht="20.25" customHeight="1"/>
    <row r="510" ht="20.25" customHeight="1"/>
    <row r="511" ht="20.25" customHeight="1"/>
    <row r="512" ht="20.25" customHeight="1"/>
    <row r="513" ht="20.25" customHeight="1"/>
    <row r="514" ht="20.25" customHeight="1"/>
    <row r="515" ht="20.25" customHeight="1"/>
    <row r="516" ht="20.25" customHeight="1"/>
    <row r="517" ht="20.25" customHeight="1"/>
    <row r="518" ht="20.25" customHeight="1"/>
    <row r="519" ht="20.25" customHeight="1"/>
    <row r="520" ht="20.25" customHeight="1"/>
    <row r="521" ht="20.25" customHeight="1"/>
    <row r="522" ht="20.25" customHeight="1"/>
    <row r="523" ht="20.25" customHeight="1"/>
    <row r="524" ht="20.25" customHeight="1"/>
    <row r="525" ht="20.25" customHeight="1"/>
    <row r="526" ht="20.25" customHeight="1"/>
    <row r="527" ht="20.25" customHeight="1"/>
    <row r="528" ht="20.25" customHeight="1"/>
    <row r="529" ht="20.25" customHeight="1"/>
    <row r="530" ht="20.25" customHeight="1"/>
    <row r="531" ht="20.25" customHeight="1"/>
    <row r="532" ht="20.25" customHeight="1"/>
    <row r="533" ht="20.25" customHeight="1"/>
    <row r="534" ht="20.25" customHeight="1"/>
    <row r="535" ht="20.25" customHeight="1"/>
    <row r="536" ht="20.25" customHeight="1"/>
    <row r="537" ht="20.25" customHeight="1"/>
    <row r="538" ht="20.25" customHeight="1"/>
    <row r="539" ht="20.25" customHeight="1"/>
    <row r="540" ht="20.25" customHeight="1"/>
    <row r="541" ht="20.25" customHeight="1"/>
    <row r="542" ht="20.25" customHeight="1"/>
    <row r="543" ht="20.25" customHeight="1"/>
    <row r="544" ht="20.25" customHeight="1"/>
    <row r="545" ht="20.25" customHeight="1"/>
    <row r="546" ht="20.25" customHeight="1"/>
    <row r="547" ht="20.25" customHeight="1"/>
    <row r="548" ht="20.25" customHeight="1"/>
    <row r="549" ht="20.25" customHeight="1"/>
    <row r="550" ht="20.25" customHeight="1"/>
    <row r="551" ht="20.25" customHeight="1"/>
    <row r="552" ht="20.25" customHeight="1"/>
    <row r="553" ht="20.25" customHeight="1"/>
    <row r="554" ht="20.25" customHeight="1"/>
    <row r="555" ht="20.25" customHeight="1"/>
    <row r="556" ht="20.25" customHeight="1"/>
    <row r="557" ht="20.25" customHeight="1"/>
    <row r="558" ht="20.25" customHeight="1"/>
    <row r="559" ht="20.25" customHeight="1"/>
    <row r="560" ht="20.25" customHeight="1"/>
    <row r="561" ht="20.25" customHeight="1"/>
    <row r="562" ht="20.25" customHeight="1"/>
    <row r="563" ht="20.25" customHeight="1"/>
    <row r="564" ht="20.25" customHeight="1"/>
    <row r="565" ht="20.25" customHeight="1"/>
    <row r="566" ht="20.25" customHeight="1"/>
    <row r="567" ht="20.25" customHeight="1"/>
    <row r="568" ht="20.25" customHeight="1"/>
    <row r="569" ht="20.25" customHeight="1"/>
    <row r="570" ht="20.25" customHeight="1"/>
    <row r="571" ht="20.25" customHeight="1"/>
    <row r="572" ht="20.25" customHeight="1"/>
    <row r="573" ht="20.25" customHeight="1"/>
    <row r="574" ht="20.25" customHeight="1"/>
    <row r="575" ht="20.25" customHeight="1"/>
    <row r="576" ht="20.25" customHeight="1"/>
    <row r="577" ht="20.25" customHeight="1"/>
    <row r="578" ht="20.25" customHeight="1"/>
    <row r="579" ht="20.25" customHeight="1"/>
    <row r="580" ht="20.25" customHeight="1"/>
    <row r="581" ht="20.25" customHeight="1"/>
    <row r="582" ht="20.25" customHeight="1"/>
    <row r="583" ht="20.25" customHeight="1"/>
    <row r="584" ht="20.25" customHeight="1"/>
    <row r="585" ht="20.25" customHeight="1"/>
    <row r="586" ht="20.25" customHeight="1"/>
    <row r="587" ht="20.25" customHeight="1"/>
    <row r="588" ht="20.25" customHeight="1"/>
    <row r="589" ht="20.25" customHeight="1"/>
    <row r="590" ht="20.25" customHeight="1"/>
    <row r="591" ht="20.25" customHeight="1"/>
    <row r="592" ht="20.25" customHeight="1"/>
    <row r="593" ht="20.25" customHeight="1"/>
    <row r="594" ht="20.25" customHeight="1"/>
    <row r="595" ht="20.25" customHeight="1"/>
    <row r="596" ht="20.25" customHeight="1"/>
    <row r="597" ht="20.25" customHeight="1"/>
    <row r="598" ht="20.25" customHeight="1"/>
    <row r="599" ht="20.25" customHeight="1"/>
    <row r="600" ht="20.25" customHeight="1"/>
    <row r="601" ht="20.25" customHeight="1"/>
    <row r="602" ht="20.25" customHeight="1"/>
    <row r="603" ht="20.25" customHeight="1"/>
    <row r="604" ht="20.25" customHeight="1"/>
    <row r="605" ht="20.25" customHeight="1"/>
    <row r="606" ht="20.25" customHeight="1"/>
    <row r="607" ht="20.25" customHeight="1"/>
    <row r="608" ht="20.25" customHeight="1"/>
    <row r="609" ht="20.25" customHeight="1"/>
    <row r="610" ht="20.25" customHeight="1"/>
    <row r="611" ht="20.25" customHeight="1"/>
    <row r="612" ht="20.25" customHeight="1"/>
    <row r="613" ht="20.25" customHeight="1"/>
    <row r="614" ht="20.25" customHeight="1"/>
    <row r="615" ht="20.25" customHeight="1"/>
    <row r="616" ht="20.25" customHeight="1"/>
    <row r="617" ht="20.25" customHeight="1"/>
    <row r="618" ht="20.25" customHeight="1"/>
    <row r="619" ht="20.25" customHeight="1"/>
    <row r="620" ht="20.25" customHeight="1"/>
    <row r="621" ht="20.25" customHeight="1"/>
    <row r="622" ht="20.25" customHeight="1"/>
    <row r="623" ht="20.25" customHeight="1"/>
    <row r="624" ht="20.25" customHeight="1"/>
    <row r="625" ht="20.25" customHeight="1"/>
    <row r="626" ht="20.25" customHeight="1"/>
    <row r="627" ht="20.25" customHeight="1"/>
    <row r="628" ht="20.25" customHeight="1"/>
    <row r="629" ht="20.25" customHeight="1"/>
    <row r="630" ht="20.25" customHeight="1"/>
    <row r="631" ht="20.25" customHeight="1"/>
    <row r="632" ht="20.25" customHeight="1"/>
    <row r="633" ht="20.25" customHeight="1"/>
    <row r="634" ht="20.25" customHeight="1"/>
    <row r="635" ht="20.25" customHeight="1"/>
    <row r="636" ht="20.25" customHeight="1"/>
    <row r="637" ht="20.25" customHeight="1"/>
    <row r="638" ht="20.25" customHeight="1"/>
    <row r="639" ht="20.25" customHeight="1"/>
    <row r="640" ht="20.25" customHeight="1"/>
    <row r="641" ht="20.25" customHeight="1"/>
    <row r="642" ht="20.25" customHeight="1"/>
    <row r="643" ht="20.25" customHeight="1"/>
    <row r="644" ht="20.25" customHeight="1"/>
    <row r="645" ht="20.25" customHeight="1"/>
    <row r="646" ht="20.25" customHeight="1"/>
    <row r="647" ht="20.25" customHeight="1"/>
    <row r="648" ht="20.25" customHeight="1"/>
    <row r="649" ht="20.25" customHeight="1"/>
    <row r="650" ht="20.25" customHeight="1"/>
    <row r="651" ht="20.25" customHeight="1"/>
    <row r="652" ht="20.25" customHeight="1"/>
    <row r="653" ht="20.25" customHeight="1"/>
    <row r="654" ht="20.25" customHeight="1"/>
    <row r="655" ht="20.25" customHeight="1"/>
    <row r="656" ht="20.25" customHeight="1"/>
    <row r="657" ht="20.25" customHeight="1"/>
    <row r="658" ht="20.25" customHeight="1"/>
    <row r="659" ht="20.25" customHeight="1"/>
    <row r="660" ht="20.25" customHeight="1"/>
    <row r="661" ht="20.25" customHeight="1"/>
    <row r="662" ht="20.25" customHeight="1"/>
    <row r="663" ht="20.25" customHeight="1"/>
    <row r="664" ht="20.25" customHeight="1"/>
    <row r="665" ht="20.25" customHeight="1"/>
    <row r="666" ht="20.25" customHeight="1"/>
    <row r="667" ht="20.25" customHeight="1"/>
    <row r="668" ht="20.25" customHeight="1"/>
    <row r="669" ht="20.25" customHeight="1"/>
    <row r="670" ht="20.25" customHeight="1"/>
    <row r="671" ht="20.25" customHeight="1"/>
    <row r="672" ht="20.25" customHeight="1"/>
    <row r="673" ht="20.25" customHeight="1"/>
    <row r="674" ht="20.25" customHeight="1"/>
    <row r="675" ht="20.25" customHeight="1"/>
    <row r="676" ht="20.25" customHeight="1"/>
    <row r="677" ht="20.25" customHeight="1"/>
    <row r="678" ht="20.25" customHeight="1"/>
    <row r="679" ht="20.25" customHeight="1"/>
    <row r="680" ht="20.25" customHeight="1"/>
    <row r="681" ht="20.25" customHeight="1"/>
    <row r="682" ht="20.25" customHeight="1"/>
    <row r="683" ht="20.25" customHeight="1"/>
    <row r="684" ht="20.25" customHeight="1"/>
    <row r="685" ht="20.25" customHeight="1"/>
    <row r="686" ht="20.25" customHeight="1"/>
    <row r="687" ht="20.25" customHeight="1"/>
    <row r="688" ht="20.25" customHeight="1"/>
    <row r="689" ht="20.25" customHeight="1"/>
    <row r="690" ht="20.25" customHeight="1"/>
    <row r="691" ht="20.25" customHeight="1"/>
    <row r="692" ht="20.25" customHeight="1"/>
    <row r="693" ht="20.25" customHeight="1"/>
    <row r="694" ht="20.25" customHeight="1"/>
    <row r="695" ht="20.25" customHeight="1"/>
    <row r="696" ht="20.25" customHeight="1"/>
    <row r="697" ht="20.25" customHeight="1"/>
    <row r="698" ht="20.25" customHeight="1"/>
    <row r="699" ht="20.25" customHeight="1"/>
    <row r="700" ht="20.25" customHeight="1"/>
    <row r="701" ht="20.25" customHeight="1"/>
    <row r="702" ht="20.25" customHeight="1"/>
    <row r="703" ht="20.25" customHeight="1"/>
    <row r="704" ht="20.25" customHeight="1"/>
    <row r="705" ht="20.25" customHeight="1"/>
    <row r="706" ht="20.25" customHeight="1"/>
    <row r="707" ht="20.25" customHeight="1"/>
    <row r="708" ht="20.25" customHeight="1"/>
    <row r="709" ht="20.25" customHeight="1"/>
    <row r="710" ht="20.25" customHeight="1"/>
    <row r="711" ht="20.25" customHeight="1"/>
    <row r="712" ht="20.25" customHeight="1"/>
    <row r="713" ht="20.25" customHeight="1"/>
    <row r="714" ht="20.25" customHeight="1"/>
    <row r="715" ht="20.25" customHeight="1"/>
  </sheetData>
  <mergeCells count="18">
    <mergeCell ref="A24:C24"/>
    <mergeCell ref="A1:J1"/>
    <mergeCell ref="I2:K2"/>
    <mergeCell ref="A3:C3"/>
    <mergeCell ref="E3:H3"/>
    <mergeCell ref="A4:A22"/>
    <mergeCell ref="B4:B7"/>
    <mergeCell ref="B8:B10"/>
    <mergeCell ref="B11:B22"/>
    <mergeCell ref="A23:C23"/>
    <mergeCell ref="A30:C30"/>
    <mergeCell ref="A31:C31"/>
    <mergeCell ref="F31:G31"/>
    <mergeCell ref="A25:C25"/>
    <mergeCell ref="A26:C26"/>
    <mergeCell ref="A27:C27"/>
    <mergeCell ref="A28:C28"/>
    <mergeCell ref="A29:C29"/>
  </mergeCells>
  <phoneticPr fontId="4" type="noConversion"/>
  <pageMargins left="0.70866141732283472" right="0.70866141732283472" top="0.55118110236220474" bottom="0.55118110236220474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showGridLines="0" showZeros="0" tabSelected="1" view="pageBreakPreview" zoomScale="80" zoomScaleSheetLayoutView="80" workbookViewId="0">
      <selection sqref="A1:M1"/>
    </sheetView>
  </sheetViews>
  <sheetFormatPr defaultRowHeight="20.100000000000001" customHeight="1"/>
  <cols>
    <col min="1" max="1" width="7.42578125" style="46" customWidth="1"/>
    <col min="2" max="2" width="29.5703125" style="40" customWidth="1"/>
    <col min="3" max="3" width="26.7109375" style="47" customWidth="1"/>
    <col min="4" max="4" width="6.42578125" style="47" bestFit="1" customWidth="1"/>
    <col min="5" max="5" width="9.5703125" style="48" bestFit="1" customWidth="1"/>
    <col min="6" max="6" width="15" style="49" customWidth="1"/>
    <col min="7" max="11" width="15" style="50" customWidth="1"/>
    <col min="12" max="12" width="14.7109375" style="51" customWidth="1"/>
    <col min="13" max="13" width="14" style="52" customWidth="1"/>
    <col min="14" max="14" width="3.28515625" style="51" customWidth="1"/>
    <col min="15" max="15" width="12.42578125" style="51" customWidth="1"/>
    <col min="16" max="16" width="1.140625" style="51" customWidth="1"/>
    <col min="17" max="17" width="14.28515625" style="51" bestFit="1" customWidth="1"/>
    <col min="18" max="18" width="1.140625" style="51" customWidth="1"/>
    <col min="19" max="19" width="12" style="51" bestFit="1" customWidth="1"/>
    <col min="20" max="16384" width="9.140625" style="51"/>
  </cols>
  <sheetData>
    <row r="1" spans="1:19" s="119" customFormat="1" ht="41.25" customHeight="1">
      <c r="A1" s="433" t="s">
        <v>221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5"/>
    </row>
    <row r="2" spans="1:19" s="119" customFormat="1" ht="12.75" customHeight="1">
      <c r="A2" s="120"/>
      <c r="B2" s="121"/>
      <c r="C2" s="122"/>
      <c r="D2" s="122"/>
      <c r="E2" s="123"/>
      <c r="F2" s="124"/>
      <c r="G2" s="125"/>
      <c r="H2" s="125"/>
      <c r="I2" s="125"/>
      <c r="J2" s="125"/>
      <c r="K2" s="125"/>
      <c r="M2" s="126"/>
    </row>
    <row r="3" spans="1:19" s="119" customFormat="1" ht="23.25" customHeight="1">
      <c r="A3" s="118" t="s">
        <v>568</v>
      </c>
      <c r="B3" s="121"/>
      <c r="C3" s="122"/>
      <c r="D3" s="122"/>
      <c r="E3" s="123"/>
      <c r="F3" s="124"/>
      <c r="G3" s="125"/>
      <c r="H3" s="125"/>
      <c r="I3" s="125"/>
      <c r="J3" s="125"/>
      <c r="K3" s="125"/>
      <c r="M3" s="126"/>
    </row>
    <row r="4" spans="1:19" s="127" customFormat="1" ht="24.95" customHeight="1">
      <c r="A4" s="438" t="s">
        <v>145</v>
      </c>
      <c r="B4" s="436" t="s">
        <v>261</v>
      </c>
      <c r="C4" s="444" t="s">
        <v>222</v>
      </c>
      <c r="D4" s="436" t="s">
        <v>0</v>
      </c>
      <c r="E4" s="440" t="s">
        <v>1</v>
      </c>
      <c r="F4" s="448" t="s">
        <v>527</v>
      </c>
      <c r="G4" s="449"/>
      <c r="H4" s="448" t="s">
        <v>470</v>
      </c>
      <c r="I4" s="449"/>
      <c r="J4" s="450" t="s">
        <v>528</v>
      </c>
      <c r="K4" s="451"/>
      <c r="L4" s="446" t="s">
        <v>146</v>
      </c>
      <c r="M4" s="442" t="s">
        <v>262</v>
      </c>
    </row>
    <row r="5" spans="1:19" s="127" customFormat="1" ht="24.95" customHeight="1">
      <c r="A5" s="439"/>
      <c r="B5" s="437"/>
      <c r="C5" s="445"/>
      <c r="D5" s="437"/>
      <c r="E5" s="441"/>
      <c r="F5" s="128" t="s">
        <v>147</v>
      </c>
      <c r="G5" s="128" t="s">
        <v>203</v>
      </c>
      <c r="H5" s="128" t="s">
        <v>204</v>
      </c>
      <c r="I5" s="128" t="s">
        <v>203</v>
      </c>
      <c r="J5" s="128" t="s">
        <v>223</v>
      </c>
      <c r="K5" s="128" t="s">
        <v>224</v>
      </c>
      <c r="L5" s="447"/>
      <c r="M5" s="443"/>
      <c r="O5" s="119"/>
    </row>
    <row r="6" spans="1:19" s="119" customFormat="1" ht="19.5" customHeight="1">
      <c r="A6" s="187">
        <v>1</v>
      </c>
      <c r="B6" s="431" t="s">
        <v>517</v>
      </c>
      <c r="C6" s="432"/>
      <c r="D6" s="188"/>
      <c r="E6" s="189"/>
      <c r="F6" s="190"/>
      <c r="G6" s="191"/>
      <c r="H6" s="190"/>
      <c r="I6" s="191"/>
      <c r="J6" s="190"/>
      <c r="K6" s="191"/>
      <c r="L6" s="191">
        <f>SUM(G6+I6+K6)</f>
        <v>0</v>
      </c>
      <c r="M6" s="192"/>
      <c r="Q6" s="129"/>
      <c r="R6" s="129"/>
      <c r="S6" s="129"/>
    </row>
    <row r="7" spans="1:19" s="119" customFormat="1" ht="19.5" customHeight="1">
      <c r="A7" s="177" t="s">
        <v>263</v>
      </c>
      <c r="B7" s="178" t="s">
        <v>264</v>
      </c>
      <c r="C7" s="179"/>
      <c r="D7" s="180"/>
      <c r="E7" s="181"/>
      <c r="F7" s="182"/>
      <c r="G7" s="183">
        <f>SUM(G8:G20)</f>
        <v>0</v>
      </c>
      <c r="H7" s="182"/>
      <c r="I7" s="183"/>
      <c r="J7" s="182"/>
      <c r="K7" s="183">
        <f>SUM(K8:K20)</f>
        <v>0</v>
      </c>
      <c r="L7" s="183">
        <f>SUM(G7+I7+K7)</f>
        <v>0</v>
      </c>
      <c r="M7" s="184"/>
      <c r="Q7" s="129"/>
      <c r="R7" s="129"/>
      <c r="S7" s="129"/>
    </row>
    <row r="8" spans="1:19" s="119" customFormat="1" ht="19.5" customHeight="1">
      <c r="A8" s="135"/>
      <c r="B8" s="193" t="s">
        <v>238</v>
      </c>
      <c r="C8" s="134" t="s">
        <v>239</v>
      </c>
      <c r="D8" s="194" t="s">
        <v>247</v>
      </c>
      <c r="E8" s="130">
        <v>1</v>
      </c>
      <c r="F8" s="131">
        <f>단가!L6</f>
        <v>0</v>
      </c>
      <c r="G8" s="132">
        <f t="shared" ref="G8:G28" si="0">E8*F8</f>
        <v>0</v>
      </c>
      <c r="H8" s="131"/>
      <c r="I8" s="132"/>
      <c r="J8" s="131"/>
      <c r="K8" s="131"/>
      <c r="L8" s="176">
        <f>SUM(G8+I8+K8)</f>
        <v>0</v>
      </c>
      <c r="M8" s="133"/>
      <c r="Q8" s="129"/>
      <c r="R8" s="129"/>
      <c r="S8" s="129"/>
    </row>
    <row r="9" spans="1:19" s="119" customFormat="1" ht="19.5" customHeight="1">
      <c r="A9" s="135"/>
      <c r="B9" s="193" t="s">
        <v>240</v>
      </c>
      <c r="C9" s="134" t="s">
        <v>241</v>
      </c>
      <c r="D9" s="194" t="s">
        <v>247</v>
      </c>
      <c r="E9" s="130">
        <v>1</v>
      </c>
      <c r="F9" s="131">
        <f>단가!L7</f>
        <v>0</v>
      </c>
      <c r="G9" s="132">
        <f t="shared" si="0"/>
        <v>0</v>
      </c>
      <c r="H9" s="131"/>
      <c r="I9" s="132"/>
      <c r="J9" s="131"/>
      <c r="K9" s="131"/>
      <c r="L9" s="176">
        <f t="shared" ref="L9:L32" si="1">SUM(G9+I9+K9)</f>
        <v>0</v>
      </c>
      <c r="M9" s="133"/>
      <c r="Q9" s="129"/>
      <c r="R9" s="129"/>
      <c r="S9" s="129"/>
    </row>
    <row r="10" spans="1:19" s="119" customFormat="1" ht="19.5" customHeight="1">
      <c r="A10" s="135"/>
      <c r="B10" s="193" t="s">
        <v>242</v>
      </c>
      <c r="C10" s="134" t="s">
        <v>243</v>
      </c>
      <c r="D10" s="194" t="s">
        <v>247</v>
      </c>
      <c r="E10" s="130">
        <v>1</v>
      </c>
      <c r="F10" s="131">
        <f>단가!L8</f>
        <v>0</v>
      </c>
      <c r="G10" s="132">
        <f t="shared" si="0"/>
        <v>0</v>
      </c>
      <c r="H10" s="131"/>
      <c r="I10" s="132"/>
      <c r="J10" s="131"/>
      <c r="K10" s="131"/>
      <c r="L10" s="176">
        <f t="shared" si="1"/>
        <v>0</v>
      </c>
      <c r="M10" s="133"/>
      <c r="Q10" s="129"/>
      <c r="R10" s="129"/>
      <c r="S10" s="129"/>
    </row>
    <row r="11" spans="1:19" s="119" customFormat="1" ht="19.5" customHeight="1">
      <c r="A11" s="135"/>
      <c r="B11" s="193" t="s">
        <v>244</v>
      </c>
      <c r="C11" s="134" t="s">
        <v>245</v>
      </c>
      <c r="D11" s="194" t="s">
        <v>247</v>
      </c>
      <c r="E11" s="130">
        <v>1</v>
      </c>
      <c r="F11" s="131">
        <f>단가!L9</f>
        <v>0</v>
      </c>
      <c r="G11" s="132">
        <f t="shared" si="0"/>
        <v>0</v>
      </c>
      <c r="H11" s="131"/>
      <c r="I11" s="132"/>
      <c r="J11" s="131"/>
      <c r="K11" s="131"/>
      <c r="L11" s="176">
        <f t="shared" si="1"/>
        <v>0</v>
      </c>
      <c r="M11" s="133"/>
      <c r="Q11" s="129"/>
      <c r="R11" s="129"/>
      <c r="S11" s="129"/>
    </row>
    <row r="12" spans="1:19" s="119" customFormat="1" ht="19.5" customHeight="1">
      <c r="A12" s="135"/>
      <c r="B12" s="193" t="s">
        <v>246</v>
      </c>
      <c r="C12" s="134" t="s">
        <v>245</v>
      </c>
      <c r="D12" s="194" t="s">
        <v>247</v>
      </c>
      <c r="E12" s="130">
        <v>1</v>
      </c>
      <c r="F12" s="131">
        <f>단가!L10</f>
        <v>0</v>
      </c>
      <c r="G12" s="132">
        <f t="shared" si="0"/>
        <v>0</v>
      </c>
      <c r="H12" s="131"/>
      <c r="I12" s="132"/>
      <c r="J12" s="131"/>
      <c r="K12" s="131"/>
      <c r="L12" s="176">
        <f t="shared" si="1"/>
        <v>0</v>
      </c>
      <c r="M12" s="133"/>
      <c r="Q12" s="129"/>
      <c r="R12" s="129"/>
      <c r="S12" s="129"/>
    </row>
    <row r="13" spans="1:19" s="119" customFormat="1" ht="19.5" customHeight="1">
      <c r="A13" s="135"/>
      <c r="B13" s="193" t="s">
        <v>256</v>
      </c>
      <c r="C13" s="134" t="s">
        <v>257</v>
      </c>
      <c r="D13" s="195" t="s">
        <v>258</v>
      </c>
      <c r="E13" s="130">
        <v>1</v>
      </c>
      <c r="F13" s="131">
        <f>단가!L11</f>
        <v>0</v>
      </c>
      <c r="G13" s="132">
        <f t="shared" si="0"/>
        <v>0</v>
      </c>
      <c r="H13" s="131"/>
      <c r="I13" s="132"/>
      <c r="J13" s="131"/>
      <c r="K13" s="131"/>
      <c r="L13" s="176">
        <f t="shared" si="1"/>
        <v>0</v>
      </c>
      <c r="M13" s="133"/>
      <c r="Q13" s="129"/>
      <c r="R13" s="129"/>
      <c r="S13" s="129"/>
    </row>
    <row r="14" spans="1:19" s="119" customFormat="1" ht="19.5" customHeight="1">
      <c r="A14" s="135"/>
      <c r="B14" s="193" t="s">
        <v>214</v>
      </c>
      <c r="C14" s="134" t="s">
        <v>218</v>
      </c>
      <c r="D14" s="195" t="s">
        <v>213</v>
      </c>
      <c r="E14" s="130">
        <v>2</v>
      </c>
      <c r="F14" s="131">
        <f>단가!L12</f>
        <v>0</v>
      </c>
      <c r="G14" s="132">
        <f t="shared" si="0"/>
        <v>0</v>
      </c>
      <c r="H14" s="131"/>
      <c r="I14" s="132"/>
      <c r="J14" s="131"/>
      <c r="K14" s="131"/>
      <c r="L14" s="176">
        <f t="shared" si="1"/>
        <v>0</v>
      </c>
      <c r="M14" s="133"/>
      <c r="Q14" s="129"/>
      <c r="R14" s="129"/>
      <c r="S14" s="129"/>
    </row>
    <row r="15" spans="1:19" s="119" customFormat="1" ht="19.5" customHeight="1">
      <c r="A15" s="135"/>
      <c r="B15" s="193" t="s">
        <v>215</v>
      </c>
      <c r="C15" s="134" t="s">
        <v>219</v>
      </c>
      <c r="D15" s="194" t="s">
        <v>247</v>
      </c>
      <c r="E15" s="130">
        <v>3</v>
      </c>
      <c r="F15" s="131">
        <f>단가!L13</f>
        <v>0</v>
      </c>
      <c r="G15" s="132">
        <f t="shared" si="0"/>
        <v>0</v>
      </c>
      <c r="H15" s="131"/>
      <c r="I15" s="132"/>
      <c r="J15" s="131"/>
      <c r="K15" s="131"/>
      <c r="L15" s="176">
        <f t="shared" si="1"/>
        <v>0</v>
      </c>
      <c r="M15" s="133"/>
      <c r="Q15" s="129"/>
      <c r="R15" s="129"/>
      <c r="S15" s="129"/>
    </row>
    <row r="16" spans="1:19" s="119" customFormat="1" ht="19.5" customHeight="1">
      <c r="A16" s="135"/>
      <c r="B16" s="196" t="s">
        <v>253</v>
      </c>
      <c r="C16" s="134" t="s">
        <v>254</v>
      </c>
      <c r="D16" s="195" t="s">
        <v>196</v>
      </c>
      <c r="E16" s="130">
        <v>4</v>
      </c>
      <c r="F16" s="131">
        <f>단가!L14</f>
        <v>0</v>
      </c>
      <c r="G16" s="132">
        <f t="shared" si="0"/>
        <v>0</v>
      </c>
      <c r="H16" s="131"/>
      <c r="I16" s="132"/>
      <c r="J16" s="131"/>
      <c r="K16" s="131"/>
      <c r="L16" s="176">
        <f t="shared" si="1"/>
        <v>0</v>
      </c>
      <c r="M16" s="133"/>
      <c r="Q16" s="129"/>
      <c r="R16" s="129"/>
      <c r="S16" s="129"/>
    </row>
    <row r="17" spans="1:19" s="119" customFormat="1" ht="19.5" customHeight="1">
      <c r="A17" s="135"/>
      <c r="B17" s="196" t="s">
        <v>248</v>
      </c>
      <c r="C17" s="134" t="s">
        <v>249</v>
      </c>
      <c r="D17" s="195" t="s">
        <v>196</v>
      </c>
      <c r="E17" s="130">
        <v>1</v>
      </c>
      <c r="F17" s="131">
        <f>단가!L15</f>
        <v>0</v>
      </c>
      <c r="G17" s="132">
        <f t="shared" si="0"/>
        <v>0</v>
      </c>
      <c r="H17" s="131"/>
      <c r="I17" s="132"/>
      <c r="J17" s="131"/>
      <c r="K17" s="131"/>
      <c r="L17" s="176">
        <f t="shared" si="1"/>
        <v>0</v>
      </c>
      <c r="M17" s="133"/>
      <c r="Q17" s="129"/>
      <c r="R17" s="129"/>
      <c r="S17" s="129"/>
    </row>
    <row r="18" spans="1:19" s="119" customFormat="1" ht="19.5" customHeight="1">
      <c r="A18" s="135"/>
      <c r="B18" s="196" t="s">
        <v>250</v>
      </c>
      <c r="C18" s="134" t="s">
        <v>251</v>
      </c>
      <c r="D18" s="195" t="s">
        <v>196</v>
      </c>
      <c r="E18" s="130">
        <v>1</v>
      </c>
      <c r="F18" s="131">
        <f>단가!L16</f>
        <v>0</v>
      </c>
      <c r="G18" s="132">
        <f t="shared" si="0"/>
        <v>0</v>
      </c>
      <c r="H18" s="131"/>
      <c r="I18" s="132"/>
      <c r="J18" s="131"/>
      <c r="K18" s="131"/>
      <c r="L18" s="176">
        <f t="shared" si="1"/>
        <v>0</v>
      </c>
      <c r="M18" s="133"/>
      <c r="Q18" s="129"/>
      <c r="R18" s="129"/>
      <c r="S18" s="129"/>
    </row>
    <row r="19" spans="1:19" s="119" customFormat="1" ht="19.5" customHeight="1">
      <c r="A19" s="135"/>
      <c r="B19" s="196" t="s">
        <v>273</v>
      </c>
      <c r="C19" s="134" t="s">
        <v>252</v>
      </c>
      <c r="D19" s="195" t="s">
        <v>202</v>
      </c>
      <c r="E19" s="130">
        <v>1</v>
      </c>
      <c r="F19" s="131">
        <f>단가!L17</f>
        <v>0</v>
      </c>
      <c r="G19" s="132">
        <f t="shared" si="0"/>
        <v>0</v>
      </c>
      <c r="H19" s="131"/>
      <c r="I19" s="132"/>
      <c r="J19" s="131"/>
      <c r="K19" s="131"/>
      <c r="L19" s="176">
        <f t="shared" si="1"/>
        <v>0</v>
      </c>
      <c r="M19" s="133"/>
      <c r="Q19" s="129"/>
      <c r="R19" s="129"/>
      <c r="S19" s="129"/>
    </row>
    <row r="20" spans="1:19" s="119" customFormat="1" ht="19.5" customHeight="1">
      <c r="A20" s="135"/>
      <c r="B20" s="197" t="s">
        <v>480</v>
      </c>
      <c r="C20" s="198" t="s">
        <v>479</v>
      </c>
      <c r="D20" s="354" t="s">
        <v>471</v>
      </c>
      <c r="E20" s="354">
        <v>2.5</v>
      </c>
      <c r="F20" s="131"/>
      <c r="G20" s="132"/>
      <c r="H20" s="131"/>
      <c r="I20" s="132"/>
      <c r="J20" s="131"/>
      <c r="K20" s="131"/>
      <c r="L20" s="176">
        <f t="shared" si="1"/>
        <v>0</v>
      </c>
      <c r="M20" s="133"/>
      <c r="Q20" s="129"/>
      <c r="R20" s="129"/>
      <c r="S20" s="129"/>
    </row>
    <row r="21" spans="1:19" s="119" customFormat="1" ht="19.5" customHeight="1">
      <c r="A21" s="177" t="s">
        <v>265</v>
      </c>
      <c r="B21" s="178" t="s">
        <v>266</v>
      </c>
      <c r="C21" s="179"/>
      <c r="D21" s="180"/>
      <c r="E21" s="181"/>
      <c r="F21" s="182"/>
      <c r="G21" s="183">
        <f>SUM(G22:G29)</f>
        <v>0</v>
      </c>
      <c r="H21" s="182"/>
      <c r="I21" s="183"/>
      <c r="J21" s="182"/>
      <c r="K21" s="183">
        <f>SUM(K22:K29)</f>
        <v>0</v>
      </c>
      <c r="L21" s="183">
        <f>SUM(G21+I21+K21)</f>
        <v>0</v>
      </c>
      <c r="M21" s="184"/>
      <c r="Q21" s="129"/>
      <c r="R21" s="129"/>
      <c r="S21" s="129"/>
    </row>
    <row r="22" spans="1:19" s="119" customFormat="1" ht="19.5" customHeight="1">
      <c r="A22" s="436"/>
      <c r="B22" s="452" t="s">
        <v>472</v>
      </c>
      <c r="C22" s="198" t="s">
        <v>473</v>
      </c>
      <c r="D22" s="175" t="s">
        <v>488</v>
      </c>
      <c r="E22" s="130">
        <v>5</v>
      </c>
      <c r="F22" s="131"/>
      <c r="G22" s="132">
        <f t="shared" si="0"/>
        <v>0</v>
      </c>
      <c r="H22" s="131"/>
      <c r="I22" s="132"/>
      <c r="J22" s="131"/>
      <c r="K22" s="131"/>
      <c r="L22" s="176">
        <f t="shared" si="1"/>
        <v>0</v>
      </c>
      <c r="M22" s="133"/>
      <c r="Q22" s="129"/>
      <c r="R22" s="129"/>
      <c r="S22" s="129"/>
    </row>
    <row r="23" spans="1:19" s="119" customFormat="1" ht="19.5" customHeight="1">
      <c r="A23" s="437"/>
      <c r="B23" s="453"/>
      <c r="C23" s="355" t="s">
        <v>474</v>
      </c>
      <c r="D23" s="199" t="s">
        <v>489</v>
      </c>
      <c r="E23" s="130">
        <v>4</v>
      </c>
      <c r="F23" s="131"/>
      <c r="G23" s="132">
        <f t="shared" si="0"/>
        <v>0</v>
      </c>
      <c r="H23" s="131"/>
      <c r="I23" s="132"/>
      <c r="J23" s="131"/>
      <c r="K23" s="131"/>
      <c r="L23" s="176">
        <f t="shared" si="1"/>
        <v>0</v>
      </c>
      <c r="M23" s="133"/>
      <c r="Q23" s="129"/>
      <c r="R23" s="129"/>
      <c r="S23" s="129"/>
    </row>
    <row r="24" spans="1:19" s="119" customFormat="1" ht="19.5" customHeight="1">
      <c r="A24" s="135"/>
      <c r="B24" s="197" t="s">
        <v>475</v>
      </c>
      <c r="C24" s="356" t="s">
        <v>476</v>
      </c>
      <c r="D24" s="199" t="s">
        <v>489</v>
      </c>
      <c r="E24" s="130">
        <v>7</v>
      </c>
      <c r="F24" s="131"/>
      <c r="G24" s="132">
        <f t="shared" si="0"/>
        <v>0</v>
      </c>
      <c r="H24" s="131"/>
      <c r="I24" s="132"/>
      <c r="J24" s="131"/>
      <c r="K24" s="131"/>
      <c r="L24" s="176">
        <f t="shared" si="1"/>
        <v>0</v>
      </c>
      <c r="M24" s="133"/>
      <c r="Q24" s="129"/>
      <c r="R24" s="129"/>
      <c r="S24" s="129"/>
    </row>
    <row r="25" spans="1:19" s="119" customFormat="1" ht="19.5" customHeight="1">
      <c r="A25" s="135"/>
      <c r="B25" s="357" t="s">
        <v>477</v>
      </c>
      <c r="C25" s="199" t="s">
        <v>478</v>
      </c>
      <c r="D25" s="199" t="s">
        <v>489</v>
      </c>
      <c r="E25" s="130">
        <v>7</v>
      </c>
      <c r="F25" s="131"/>
      <c r="G25" s="132">
        <f t="shared" si="0"/>
        <v>0</v>
      </c>
      <c r="H25" s="131"/>
      <c r="I25" s="132"/>
      <c r="J25" s="131"/>
      <c r="K25" s="131"/>
      <c r="L25" s="176">
        <f t="shared" si="1"/>
        <v>0</v>
      </c>
      <c r="M25" s="133"/>
      <c r="Q25" s="129"/>
      <c r="R25" s="129"/>
      <c r="S25" s="129"/>
    </row>
    <row r="26" spans="1:19" s="119" customFormat="1" ht="19.5" customHeight="1">
      <c r="A26" s="135"/>
      <c r="B26" s="359" t="s">
        <v>491</v>
      </c>
      <c r="C26" s="199" t="s">
        <v>482</v>
      </c>
      <c r="D26" s="199" t="s">
        <v>489</v>
      </c>
      <c r="E26" s="130">
        <v>7</v>
      </c>
      <c r="F26" s="131"/>
      <c r="G26" s="132">
        <f t="shared" si="0"/>
        <v>0</v>
      </c>
      <c r="H26" s="131"/>
      <c r="I26" s="132"/>
      <c r="J26" s="131"/>
      <c r="K26" s="131"/>
      <c r="L26" s="176">
        <f t="shared" si="1"/>
        <v>0</v>
      </c>
      <c r="M26" s="133"/>
      <c r="Q26" s="129"/>
      <c r="R26" s="129"/>
      <c r="S26" s="129"/>
    </row>
    <row r="27" spans="1:19" s="119" customFormat="1" ht="19.5" customHeight="1">
      <c r="A27" s="135"/>
      <c r="B27" s="358" t="s">
        <v>483</v>
      </c>
      <c r="C27" s="199" t="s">
        <v>484</v>
      </c>
      <c r="D27" s="199" t="s">
        <v>281</v>
      </c>
      <c r="E27" s="130">
        <v>0.2</v>
      </c>
      <c r="F27" s="131"/>
      <c r="G27" s="132">
        <f t="shared" si="0"/>
        <v>0</v>
      </c>
      <c r="H27" s="131"/>
      <c r="I27" s="132"/>
      <c r="J27" s="131"/>
      <c r="K27" s="131"/>
      <c r="L27" s="176">
        <f t="shared" si="1"/>
        <v>0</v>
      </c>
      <c r="M27" s="133"/>
      <c r="Q27" s="129"/>
      <c r="R27" s="129"/>
      <c r="S27" s="129"/>
    </row>
    <row r="28" spans="1:19" s="119" customFormat="1" ht="19.5" customHeight="1">
      <c r="A28" s="135"/>
      <c r="B28" s="197" t="s">
        <v>485</v>
      </c>
      <c r="C28" s="199" t="s">
        <v>478</v>
      </c>
      <c r="D28" s="199" t="s">
        <v>489</v>
      </c>
      <c r="E28" s="130">
        <v>4</v>
      </c>
      <c r="F28" s="131"/>
      <c r="G28" s="132">
        <f t="shared" si="0"/>
        <v>0</v>
      </c>
      <c r="H28" s="131"/>
      <c r="I28" s="132"/>
      <c r="J28" s="131"/>
      <c r="K28" s="131"/>
      <c r="L28" s="176">
        <f t="shared" si="1"/>
        <v>0</v>
      </c>
      <c r="M28" s="133"/>
      <c r="Q28" s="129"/>
      <c r="R28" s="129"/>
      <c r="S28" s="129"/>
    </row>
    <row r="29" spans="1:19" s="119" customFormat="1" ht="19.5" customHeight="1">
      <c r="A29" s="135"/>
      <c r="B29" s="197" t="s">
        <v>486</v>
      </c>
      <c r="C29" s="199" t="s">
        <v>469</v>
      </c>
      <c r="D29" s="199" t="s">
        <v>490</v>
      </c>
      <c r="E29" s="130">
        <v>4</v>
      </c>
      <c r="F29" s="131"/>
      <c r="G29" s="132"/>
      <c r="H29" s="131"/>
      <c r="I29" s="132"/>
      <c r="J29" s="131"/>
      <c r="K29" s="131"/>
      <c r="L29" s="176">
        <f t="shared" si="1"/>
        <v>0</v>
      </c>
      <c r="M29" s="133"/>
      <c r="Q29" s="129"/>
      <c r="R29" s="129"/>
      <c r="S29" s="129"/>
    </row>
    <row r="30" spans="1:19" s="119" customFormat="1" ht="19.5" customHeight="1">
      <c r="A30" s="177" t="s">
        <v>267</v>
      </c>
      <c r="B30" s="178" t="s">
        <v>268</v>
      </c>
      <c r="C30" s="179"/>
      <c r="D30" s="180"/>
      <c r="E30" s="181"/>
      <c r="F30" s="182"/>
      <c r="G30" s="183">
        <f>SUM(G31)</f>
        <v>0</v>
      </c>
      <c r="H30" s="182"/>
      <c r="I30" s="183">
        <f>SUM(I31)</f>
        <v>0</v>
      </c>
      <c r="J30" s="182"/>
      <c r="K30" s="183"/>
      <c r="L30" s="183"/>
      <c r="M30" s="184"/>
      <c r="Q30" s="129"/>
      <c r="R30" s="129"/>
      <c r="S30" s="129"/>
    </row>
    <row r="31" spans="1:19" s="119" customFormat="1" ht="19.5" customHeight="1">
      <c r="A31" s="135"/>
      <c r="B31" s="197" t="s">
        <v>274</v>
      </c>
      <c r="C31" s="137" t="s">
        <v>201</v>
      </c>
      <c r="D31" s="136" t="s">
        <v>202</v>
      </c>
      <c r="E31" s="130">
        <v>1</v>
      </c>
      <c r="F31" s="131"/>
      <c r="G31" s="132"/>
      <c r="H31" s="131"/>
      <c r="I31" s="132"/>
      <c r="J31" s="131"/>
      <c r="K31" s="131"/>
      <c r="L31" s="176"/>
      <c r="M31" s="133"/>
      <c r="Q31" s="129"/>
      <c r="R31" s="129"/>
      <c r="S31" s="129"/>
    </row>
    <row r="32" spans="1:19" s="119" customFormat="1" ht="19.5" customHeight="1">
      <c r="A32" s="135"/>
      <c r="B32" s="380"/>
      <c r="C32" s="382"/>
      <c r="D32" s="383"/>
      <c r="E32" s="384"/>
      <c r="F32" s="385"/>
      <c r="G32" s="386"/>
      <c r="H32" s="385"/>
      <c r="I32" s="386"/>
      <c r="J32" s="385"/>
      <c r="K32" s="385"/>
      <c r="L32" s="387"/>
      <c r="M32" s="133"/>
      <c r="Q32" s="129"/>
      <c r="R32" s="129"/>
      <c r="S32" s="129"/>
    </row>
    <row r="33" spans="1:19" s="119" customFormat="1" ht="19.5" customHeight="1">
      <c r="A33" s="187">
        <v>2</v>
      </c>
      <c r="B33" s="431" t="s">
        <v>569</v>
      </c>
      <c r="C33" s="432"/>
      <c r="D33" s="188"/>
      <c r="E33" s="189"/>
      <c r="F33" s="190"/>
      <c r="G33" s="191"/>
      <c r="H33" s="190"/>
      <c r="I33" s="191"/>
      <c r="J33" s="190"/>
      <c r="K33" s="191"/>
      <c r="L33" s="191"/>
      <c r="M33" s="192"/>
      <c r="Q33" s="129"/>
      <c r="R33" s="129"/>
      <c r="S33" s="129"/>
    </row>
    <row r="34" spans="1:19" s="119" customFormat="1" ht="19.5" customHeight="1">
      <c r="A34" s="177" t="s">
        <v>263</v>
      </c>
      <c r="B34" s="178" t="s">
        <v>264</v>
      </c>
      <c r="C34" s="179"/>
      <c r="D34" s="180"/>
      <c r="E34" s="181"/>
      <c r="F34" s="182"/>
      <c r="G34" s="183">
        <f>SUM(G35:G47)</f>
        <v>0</v>
      </c>
      <c r="H34" s="182"/>
      <c r="I34" s="183"/>
      <c r="J34" s="182"/>
      <c r="K34" s="183"/>
      <c r="L34" s="183"/>
      <c r="M34" s="184"/>
      <c r="Q34" s="129"/>
      <c r="R34" s="129"/>
      <c r="S34" s="129"/>
    </row>
    <row r="35" spans="1:19" s="119" customFormat="1" ht="19.5" customHeight="1">
      <c r="A35" s="135"/>
      <c r="B35" s="193" t="s">
        <v>238</v>
      </c>
      <c r="C35" s="134" t="s">
        <v>239</v>
      </c>
      <c r="D35" s="194" t="s">
        <v>247</v>
      </c>
      <c r="E35" s="130">
        <v>1</v>
      </c>
      <c r="F35" s="131">
        <f>단가!L6</f>
        <v>0</v>
      </c>
      <c r="G35" s="132">
        <f t="shared" ref="G35:G46" si="2">E35*F35</f>
        <v>0</v>
      </c>
      <c r="H35" s="131"/>
      <c r="I35" s="132"/>
      <c r="J35" s="131"/>
      <c r="K35" s="131"/>
      <c r="L35" s="176"/>
      <c r="M35" s="133"/>
      <c r="Q35" s="129"/>
      <c r="R35" s="129"/>
      <c r="S35" s="129"/>
    </row>
    <row r="36" spans="1:19" s="119" customFormat="1" ht="19.5" customHeight="1">
      <c r="A36" s="135"/>
      <c r="B36" s="193" t="s">
        <v>240</v>
      </c>
      <c r="C36" s="134" t="s">
        <v>241</v>
      </c>
      <c r="D36" s="194" t="s">
        <v>247</v>
      </c>
      <c r="E36" s="130">
        <v>1</v>
      </c>
      <c r="F36" s="131">
        <f>단가!L7</f>
        <v>0</v>
      </c>
      <c r="G36" s="132">
        <f t="shared" si="2"/>
        <v>0</v>
      </c>
      <c r="H36" s="131"/>
      <c r="I36" s="132"/>
      <c r="J36" s="131"/>
      <c r="K36" s="131"/>
      <c r="L36" s="176">
        <f t="shared" ref="L35:L47" si="3">SUM(G36+I36+K36)</f>
        <v>0</v>
      </c>
      <c r="M36" s="133"/>
      <c r="Q36" s="129"/>
      <c r="R36" s="129"/>
      <c r="S36" s="129"/>
    </row>
    <row r="37" spans="1:19" s="119" customFormat="1" ht="19.5" customHeight="1">
      <c r="A37" s="135"/>
      <c r="B37" s="193" t="s">
        <v>242</v>
      </c>
      <c r="C37" s="134" t="s">
        <v>243</v>
      </c>
      <c r="D37" s="194" t="s">
        <v>247</v>
      </c>
      <c r="E37" s="130">
        <v>1</v>
      </c>
      <c r="F37" s="131">
        <f>단가!L8</f>
        <v>0</v>
      </c>
      <c r="G37" s="132">
        <f t="shared" si="2"/>
        <v>0</v>
      </c>
      <c r="H37" s="131"/>
      <c r="I37" s="132"/>
      <c r="J37" s="131"/>
      <c r="K37" s="131"/>
      <c r="L37" s="176">
        <f t="shared" si="3"/>
        <v>0</v>
      </c>
      <c r="M37" s="133"/>
      <c r="Q37" s="129"/>
      <c r="R37" s="129"/>
      <c r="S37" s="129"/>
    </row>
    <row r="38" spans="1:19" s="119" customFormat="1" ht="19.5" customHeight="1">
      <c r="A38" s="135"/>
      <c r="B38" s="193" t="s">
        <v>244</v>
      </c>
      <c r="C38" s="134" t="s">
        <v>245</v>
      </c>
      <c r="D38" s="194" t="s">
        <v>247</v>
      </c>
      <c r="E38" s="130">
        <v>1</v>
      </c>
      <c r="F38" s="131">
        <f>단가!L9</f>
        <v>0</v>
      </c>
      <c r="G38" s="132">
        <f t="shared" si="2"/>
        <v>0</v>
      </c>
      <c r="H38" s="131"/>
      <c r="I38" s="132">
        <f>E38*H38</f>
        <v>0</v>
      </c>
      <c r="J38" s="131"/>
      <c r="K38" s="131"/>
      <c r="L38" s="176">
        <f t="shared" si="3"/>
        <v>0</v>
      </c>
      <c r="M38" s="133"/>
      <c r="Q38" s="129"/>
      <c r="R38" s="129"/>
      <c r="S38" s="129"/>
    </row>
    <row r="39" spans="1:19" s="119" customFormat="1" ht="19.5" customHeight="1">
      <c r="A39" s="135"/>
      <c r="B39" s="193" t="s">
        <v>246</v>
      </c>
      <c r="C39" s="134" t="s">
        <v>245</v>
      </c>
      <c r="D39" s="194" t="s">
        <v>247</v>
      </c>
      <c r="E39" s="130">
        <v>1</v>
      </c>
      <c r="F39" s="131">
        <f>단가!L10</f>
        <v>0</v>
      </c>
      <c r="G39" s="132">
        <f t="shared" si="2"/>
        <v>0</v>
      </c>
      <c r="H39" s="131"/>
      <c r="I39" s="132">
        <f t="shared" ref="I39:I40" si="4">E39*H39</f>
        <v>0</v>
      </c>
      <c r="J39" s="131"/>
      <c r="K39" s="131"/>
      <c r="L39" s="176">
        <f t="shared" si="3"/>
        <v>0</v>
      </c>
      <c r="M39" s="133"/>
      <c r="Q39" s="129"/>
      <c r="R39" s="129"/>
      <c r="S39" s="129"/>
    </row>
    <row r="40" spans="1:19" s="119" customFormat="1" ht="19.5" customHeight="1">
      <c r="A40" s="135"/>
      <c r="B40" s="193" t="s">
        <v>256</v>
      </c>
      <c r="C40" s="134" t="s">
        <v>257</v>
      </c>
      <c r="D40" s="195" t="s">
        <v>258</v>
      </c>
      <c r="E40" s="130">
        <v>1</v>
      </c>
      <c r="F40" s="131">
        <f>단가!L11</f>
        <v>0</v>
      </c>
      <c r="G40" s="132">
        <f t="shared" si="2"/>
        <v>0</v>
      </c>
      <c r="H40" s="131"/>
      <c r="I40" s="132">
        <f t="shared" si="4"/>
        <v>0</v>
      </c>
      <c r="J40" s="131"/>
      <c r="K40" s="131"/>
      <c r="L40" s="176">
        <f t="shared" si="3"/>
        <v>0</v>
      </c>
      <c r="M40" s="133"/>
      <c r="Q40" s="129"/>
      <c r="R40" s="129"/>
      <c r="S40" s="129"/>
    </row>
    <row r="41" spans="1:19" s="119" customFormat="1" ht="19.5" customHeight="1">
      <c r="A41" s="135"/>
      <c r="B41" s="193" t="s">
        <v>214</v>
      </c>
      <c r="C41" s="134" t="s">
        <v>218</v>
      </c>
      <c r="D41" s="195" t="s">
        <v>213</v>
      </c>
      <c r="E41" s="130">
        <v>2</v>
      </c>
      <c r="F41" s="131">
        <f>단가!L12</f>
        <v>0</v>
      </c>
      <c r="G41" s="132">
        <f t="shared" si="2"/>
        <v>0</v>
      </c>
      <c r="H41" s="131"/>
      <c r="I41" s="132"/>
      <c r="J41" s="131"/>
      <c r="K41" s="131"/>
      <c r="L41" s="176">
        <f t="shared" si="3"/>
        <v>0</v>
      </c>
      <c r="M41" s="133"/>
      <c r="Q41" s="129"/>
      <c r="R41" s="129"/>
      <c r="S41" s="129"/>
    </row>
    <row r="42" spans="1:19" s="119" customFormat="1" ht="19.5" customHeight="1">
      <c r="A42" s="135"/>
      <c r="B42" s="193" t="s">
        <v>215</v>
      </c>
      <c r="C42" s="134" t="s">
        <v>219</v>
      </c>
      <c r="D42" s="194" t="s">
        <v>247</v>
      </c>
      <c r="E42" s="130">
        <v>3</v>
      </c>
      <c r="F42" s="131">
        <f>단가!L13</f>
        <v>0</v>
      </c>
      <c r="G42" s="132">
        <f t="shared" si="2"/>
        <v>0</v>
      </c>
      <c r="H42" s="131"/>
      <c r="I42" s="132"/>
      <c r="J42" s="131"/>
      <c r="K42" s="131"/>
      <c r="L42" s="176">
        <f t="shared" si="3"/>
        <v>0</v>
      </c>
      <c r="M42" s="133"/>
      <c r="Q42" s="129"/>
      <c r="R42" s="129"/>
      <c r="S42" s="129"/>
    </row>
    <row r="43" spans="1:19" s="119" customFormat="1" ht="19.5" customHeight="1">
      <c r="A43" s="135"/>
      <c r="B43" s="196" t="s">
        <v>253</v>
      </c>
      <c r="C43" s="134" t="s">
        <v>254</v>
      </c>
      <c r="D43" s="195" t="s">
        <v>196</v>
      </c>
      <c r="E43" s="130">
        <v>4</v>
      </c>
      <c r="F43" s="131">
        <f>단가!L14</f>
        <v>0</v>
      </c>
      <c r="G43" s="132">
        <f t="shared" si="2"/>
        <v>0</v>
      </c>
      <c r="H43" s="131"/>
      <c r="I43" s="132"/>
      <c r="J43" s="131"/>
      <c r="K43" s="131"/>
      <c r="L43" s="176">
        <f t="shared" si="3"/>
        <v>0</v>
      </c>
      <c r="M43" s="133"/>
      <c r="Q43" s="129"/>
      <c r="R43" s="129"/>
      <c r="S43" s="129"/>
    </row>
    <row r="44" spans="1:19" s="119" customFormat="1" ht="19.5" customHeight="1">
      <c r="A44" s="135"/>
      <c r="B44" s="196" t="s">
        <v>248</v>
      </c>
      <c r="C44" s="134" t="s">
        <v>249</v>
      </c>
      <c r="D44" s="195" t="s">
        <v>196</v>
      </c>
      <c r="E44" s="130">
        <v>1</v>
      </c>
      <c r="F44" s="131">
        <f>단가!L15</f>
        <v>0</v>
      </c>
      <c r="G44" s="132">
        <f t="shared" si="2"/>
        <v>0</v>
      </c>
      <c r="H44" s="131"/>
      <c r="I44" s="132"/>
      <c r="J44" s="131"/>
      <c r="K44" s="131"/>
      <c r="L44" s="176">
        <f t="shared" si="3"/>
        <v>0</v>
      </c>
      <c r="M44" s="133"/>
      <c r="Q44" s="129"/>
      <c r="R44" s="129"/>
      <c r="S44" s="129"/>
    </row>
    <row r="45" spans="1:19" s="119" customFormat="1" ht="19.5" customHeight="1">
      <c r="A45" s="135"/>
      <c r="B45" s="196" t="s">
        <v>250</v>
      </c>
      <c r="C45" s="134" t="s">
        <v>251</v>
      </c>
      <c r="D45" s="195" t="s">
        <v>196</v>
      </c>
      <c r="E45" s="130">
        <v>1</v>
      </c>
      <c r="F45" s="131">
        <f>단가!L16</f>
        <v>0</v>
      </c>
      <c r="G45" s="132">
        <f t="shared" si="2"/>
        <v>0</v>
      </c>
      <c r="H45" s="131"/>
      <c r="I45" s="132">
        <f t="shared" ref="I45" si="5">E45*H45</f>
        <v>0</v>
      </c>
      <c r="J45" s="131"/>
      <c r="K45" s="131"/>
      <c r="L45" s="176">
        <f t="shared" si="3"/>
        <v>0</v>
      </c>
      <c r="M45" s="133"/>
      <c r="Q45" s="129"/>
      <c r="R45" s="129"/>
      <c r="S45" s="129"/>
    </row>
    <row r="46" spans="1:19" s="119" customFormat="1" ht="19.5" customHeight="1">
      <c r="A46" s="135"/>
      <c r="B46" s="196" t="s">
        <v>273</v>
      </c>
      <c r="C46" s="134" t="s">
        <v>252</v>
      </c>
      <c r="D46" s="195" t="s">
        <v>202</v>
      </c>
      <c r="E46" s="130">
        <v>1</v>
      </c>
      <c r="F46" s="131">
        <f>단가!L17</f>
        <v>0</v>
      </c>
      <c r="G46" s="132">
        <f t="shared" si="2"/>
        <v>0</v>
      </c>
      <c r="H46" s="131"/>
      <c r="I46" s="132"/>
      <c r="J46" s="131"/>
      <c r="K46" s="131"/>
      <c r="L46" s="176">
        <f t="shared" si="3"/>
        <v>0</v>
      </c>
      <c r="M46" s="133"/>
      <c r="Q46" s="129"/>
      <c r="R46" s="129"/>
      <c r="S46" s="129"/>
    </row>
    <row r="47" spans="1:19" s="119" customFormat="1" ht="19.5" customHeight="1">
      <c r="A47" s="135"/>
      <c r="B47" s="197" t="s">
        <v>480</v>
      </c>
      <c r="C47" s="198" t="s">
        <v>479</v>
      </c>
      <c r="D47" s="354" t="s">
        <v>471</v>
      </c>
      <c r="E47" s="354">
        <v>2.5</v>
      </c>
      <c r="F47" s="131"/>
      <c r="G47" s="132"/>
      <c r="H47" s="131"/>
      <c r="I47" s="132"/>
      <c r="J47" s="131"/>
      <c r="K47" s="131"/>
      <c r="L47" s="176"/>
      <c r="M47" s="133"/>
      <c r="Q47" s="129"/>
      <c r="R47" s="129"/>
      <c r="S47" s="129"/>
    </row>
    <row r="48" spans="1:19" s="119" customFormat="1" ht="19.5" customHeight="1">
      <c r="A48" s="177" t="s">
        <v>265</v>
      </c>
      <c r="B48" s="178" t="s">
        <v>266</v>
      </c>
      <c r="C48" s="179"/>
      <c r="D48" s="180"/>
      <c r="E48" s="181"/>
      <c r="F48" s="182"/>
      <c r="G48" s="183">
        <f>SUM(G49:G64)</f>
        <v>0</v>
      </c>
      <c r="H48" s="182"/>
      <c r="I48" s="183"/>
      <c r="J48" s="182"/>
      <c r="K48" s="183"/>
      <c r="L48" s="183"/>
      <c r="M48" s="184"/>
      <c r="Q48" s="129"/>
      <c r="R48" s="129"/>
      <c r="S48" s="129"/>
    </row>
    <row r="49" spans="1:19" s="119" customFormat="1" ht="19.5" customHeight="1">
      <c r="A49" s="436"/>
      <c r="B49" s="452" t="s">
        <v>472</v>
      </c>
      <c r="C49" s="198" t="s">
        <v>473</v>
      </c>
      <c r="D49" s="175" t="s">
        <v>488</v>
      </c>
      <c r="E49" s="130">
        <v>10</v>
      </c>
      <c r="F49" s="131"/>
      <c r="G49" s="132">
        <f t="shared" ref="G49:G63" si="6">E49*F49</f>
        <v>0</v>
      </c>
      <c r="H49" s="131"/>
      <c r="I49" s="132"/>
      <c r="J49" s="131"/>
      <c r="K49" s="131"/>
      <c r="L49" s="176"/>
      <c r="M49" s="133"/>
      <c r="Q49" s="129"/>
      <c r="R49" s="129"/>
      <c r="S49" s="129"/>
    </row>
    <row r="50" spans="1:19" s="119" customFormat="1" ht="19.5" customHeight="1">
      <c r="A50" s="437"/>
      <c r="B50" s="453"/>
      <c r="C50" s="355" t="s">
        <v>474</v>
      </c>
      <c r="D50" s="199" t="s">
        <v>489</v>
      </c>
      <c r="E50" s="130">
        <v>28</v>
      </c>
      <c r="F50" s="131"/>
      <c r="G50" s="132">
        <f t="shared" si="6"/>
        <v>0</v>
      </c>
      <c r="H50" s="131"/>
      <c r="I50" s="132"/>
      <c r="J50" s="131"/>
      <c r="K50" s="131"/>
      <c r="L50" s="176"/>
      <c r="M50" s="133"/>
      <c r="Q50" s="129"/>
      <c r="R50" s="129"/>
      <c r="S50" s="129"/>
    </row>
    <row r="51" spans="1:19" s="119" customFormat="1" ht="19.5" customHeight="1">
      <c r="A51" s="362"/>
      <c r="B51" s="361" t="s">
        <v>518</v>
      </c>
      <c r="C51" s="355" t="s">
        <v>522</v>
      </c>
      <c r="D51" s="199" t="s">
        <v>489</v>
      </c>
      <c r="E51" s="130">
        <v>5</v>
      </c>
      <c r="F51" s="131"/>
      <c r="G51" s="132"/>
      <c r="H51" s="131"/>
      <c r="I51" s="132"/>
      <c r="J51" s="131"/>
      <c r="K51" s="131"/>
      <c r="L51" s="176"/>
      <c r="M51" s="133"/>
      <c r="Q51" s="129"/>
      <c r="R51" s="129"/>
      <c r="S51" s="129"/>
    </row>
    <row r="52" spans="1:19" s="119" customFormat="1" ht="19.5" customHeight="1">
      <c r="A52" s="362"/>
      <c r="B52" s="361" t="s">
        <v>519</v>
      </c>
      <c r="C52" s="355" t="s">
        <v>524</v>
      </c>
      <c r="D52" s="199" t="s">
        <v>489</v>
      </c>
      <c r="E52" s="130">
        <v>25</v>
      </c>
      <c r="F52" s="131"/>
      <c r="G52" s="132"/>
      <c r="H52" s="131"/>
      <c r="I52" s="132"/>
      <c r="J52" s="131"/>
      <c r="K52" s="131"/>
      <c r="L52" s="176"/>
      <c r="M52" s="133"/>
      <c r="Q52" s="129"/>
      <c r="R52" s="129"/>
      <c r="S52" s="129"/>
    </row>
    <row r="53" spans="1:19" s="119" customFormat="1" ht="19.5" customHeight="1">
      <c r="A53" s="362"/>
      <c r="B53" s="361" t="s">
        <v>563</v>
      </c>
      <c r="C53" s="355" t="s">
        <v>564</v>
      </c>
      <c r="D53" s="199" t="s">
        <v>562</v>
      </c>
      <c r="E53" s="130">
        <v>2</v>
      </c>
      <c r="F53" s="131">
        <f>단가!L18</f>
        <v>0</v>
      </c>
      <c r="G53" s="132">
        <f t="shared" ref="G53:G56" si="7">E53*F53</f>
        <v>0</v>
      </c>
      <c r="H53" s="131"/>
      <c r="I53" s="132"/>
      <c r="J53" s="131"/>
      <c r="K53" s="131"/>
      <c r="L53" s="176"/>
      <c r="M53" s="133"/>
      <c r="Q53" s="129"/>
      <c r="R53" s="129"/>
      <c r="S53" s="129"/>
    </row>
    <row r="54" spans="1:19" s="119" customFormat="1" ht="19.5" customHeight="1">
      <c r="A54" s="362"/>
      <c r="B54" s="361" t="s">
        <v>563</v>
      </c>
      <c r="C54" s="355" t="s">
        <v>565</v>
      </c>
      <c r="D54" s="199" t="s">
        <v>562</v>
      </c>
      <c r="E54" s="130">
        <v>1</v>
      </c>
      <c r="F54" s="131">
        <f>단가!L19</f>
        <v>0</v>
      </c>
      <c r="G54" s="132">
        <f t="shared" si="7"/>
        <v>0</v>
      </c>
      <c r="H54" s="131"/>
      <c r="I54" s="132"/>
      <c r="J54" s="131"/>
      <c r="K54" s="131"/>
      <c r="L54" s="176">
        <f t="shared" ref="L49:L64" si="8">SUM(G54+I54+K54)</f>
        <v>0</v>
      </c>
      <c r="M54" s="133"/>
      <c r="Q54" s="129"/>
      <c r="R54" s="129"/>
      <c r="S54" s="129"/>
    </row>
    <row r="55" spans="1:19" s="119" customFormat="1" ht="19.5" customHeight="1">
      <c r="A55" s="362"/>
      <c r="B55" s="381" t="s">
        <v>520</v>
      </c>
      <c r="C55" s="355" t="s">
        <v>566</v>
      </c>
      <c r="D55" s="199" t="s">
        <v>562</v>
      </c>
      <c r="E55" s="130">
        <v>2</v>
      </c>
      <c r="F55" s="131">
        <f>단가!L20</f>
        <v>0</v>
      </c>
      <c r="G55" s="132">
        <f t="shared" si="7"/>
        <v>0</v>
      </c>
      <c r="H55" s="131"/>
      <c r="I55" s="132"/>
      <c r="J55" s="131"/>
      <c r="K55" s="131"/>
      <c r="L55" s="176">
        <f t="shared" si="8"/>
        <v>0</v>
      </c>
      <c r="M55" s="133"/>
      <c r="Q55" s="129"/>
      <c r="R55" s="129"/>
      <c r="S55" s="129"/>
    </row>
    <row r="56" spans="1:19" s="119" customFormat="1" ht="19.5" customHeight="1">
      <c r="A56" s="362"/>
      <c r="B56" s="361" t="s">
        <v>514</v>
      </c>
      <c r="C56" s="355" t="s">
        <v>567</v>
      </c>
      <c r="D56" s="199" t="s">
        <v>562</v>
      </c>
      <c r="E56" s="130">
        <v>1</v>
      </c>
      <c r="F56" s="131">
        <f>단가!L21</f>
        <v>0</v>
      </c>
      <c r="G56" s="132">
        <f t="shared" si="7"/>
        <v>0</v>
      </c>
      <c r="H56" s="131"/>
      <c r="I56" s="132"/>
      <c r="J56" s="131"/>
      <c r="K56" s="131"/>
      <c r="L56" s="176">
        <f t="shared" si="8"/>
        <v>0</v>
      </c>
      <c r="M56" s="133"/>
      <c r="Q56" s="129"/>
      <c r="R56" s="129"/>
      <c r="S56" s="129"/>
    </row>
    <row r="57" spans="1:19" s="119" customFormat="1" ht="19.5" customHeight="1">
      <c r="A57" s="362"/>
      <c r="B57" s="361" t="s">
        <v>523</v>
      </c>
      <c r="C57" s="199" t="s">
        <v>525</v>
      </c>
      <c r="D57" s="199" t="s">
        <v>489</v>
      </c>
      <c r="E57" s="130">
        <v>25</v>
      </c>
      <c r="F57" s="131"/>
      <c r="G57" s="132"/>
      <c r="H57" s="131"/>
      <c r="I57" s="132"/>
      <c r="J57" s="131"/>
      <c r="K57" s="131"/>
      <c r="L57" s="176"/>
      <c r="M57" s="133"/>
      <c r="Q57" s="129"/>
      <c r="R57" s="129"/>
      <c r="S57" s="129"/>
    </row>
    <row r="58" spans="1:19" s="119" customFormat="1" ht="19.5" customHeight="1">
      <c r="A58" s="362"/>
      <c r="B58" s="361" t="s">
        <v>521</v>
      </c>
      <c r="C58" s="355" t="s">
        <v>526</v>
      </c>
      <c r="D58" s="199" t="s">
        <v>489</v>
      </c>
      <c r="E58" s="130">
        <v>50</v>
      </c>
      <c r="F58" s="131"/>
      <c r="G58" s="132"/>
      <c r="H58" s="131"/>
      <c r="I58" s="132"/>
      <c r="J58" s="131"/>
      <c r="K58" s="131"/>
      <c r="L58" s="176"/>
      <c r="M58" s="133"/>
      <c r="Q58" s="129"/>
      <c r="R58" s="129"/>
      <c r="S58" s="129"/>
    </row>
    <row r="59" spans="1:19" s="119" customFormat="1" ht="19.5" customHeight="1">
      <c r="A59" s="135"/>
      <c r="B59" s="197" t="s">
        <v>475</v>
      </c>
      <c r="C59" s="356" t="s">
        <v>476</v>
      </c>
      <c r="D59" s="199" t="s">
        <v>489</v>
      </c>
      <c r="E59" s="130">
        <v>25</v>
      </c>
      <c r="F59" s="131"/>
      <c r="G59" s="132">
        <f t="shared" si="6"/>
        <v>0</v>
      </c>
      <c r="H59" s="131"/>
      <c r="I59" s="132"/>
      <c r="J59" s="131"/>
      <c r="K59" s="131"/>
      <c r="L59" s="176"/>
      <c r="M59" s="133"/>
      <c r="Q59" s="129"/>
      <c r="R59" s="129"/>
      <c r="S59" s="129"/>
    </row>
    <row r="60" spans="1:19" s="119" customFormat="1" ht="19.5" customHeight="1">
      <c r="A60" s="135"/>
      <c r="B60" s="360" t="s">
        <v>477</v>
      </c>
      <c r="C60" s="199" t="s">
        <v>478</v>
      </c>
      <c r="D60" s="199" t="s">
        <v>489</v>
      </c>
      <c r="E60" s="130">
        <v>25</v>
      </c>
      <c r="F60" s="131"/>
      <c r="G60" s="132">
        <f t="shared" si="6"/>
        <v>0</v>
      </c>
      <c r="H60" s="131"/>
      <c r="I60" s="132"/>
      <c r="J60" s="131"/>
      <c r="K60" s="131"/>
      <c r="L60" s="176"/>
      <c r="M60" s="133"/>
      <c r="Q60" s="129"/>
      <c r="R60" s="129"/>
      <c r="S60" s="129"/>
    </row>
    <row r="61" spans="1:19" s="119" customFormat="1" ht="19.5" customHeight="1">
      <c r="A61" s="135"/>
      <c r="B61" s="359" t="s">
        <v>491</v>
      </c>
      <c r="C61" s="199" t="s">
        <v>482</v>
      </c>
      <c r="D61" s="199" t="s">
        <v>489</v>
      </c>
      <c r="E61" s="130">
        <v>25</v>
      </c>
      <c r="F61" s="131"/>
      <c r="G61" s="132">
        <f t="shared" si="6"/>
        <v>0</v>
      </c>
      <c r="H61" s="131"/>
      <c r="I61" s="132"/>
      <c r="J61" s="131"/>
      <c r="K61" s="131"/>
      <c r="L61" s="176"/>
      <c r="M61" s="133"/>
      <c r="Q61" s="129"/>
      <c r="R61" s="129"/>
      <c r="S61" s="129"/>
    </row>
    <row r="62" spans="1:19" s="119" customFormat="1" ht="19.5" customHeight="1">
      <c r="A62" s="135"/>
      <c r="B62" s="358" t="s">
        <v>483</v>
      </c>
      <c r="C62" s="199" t="s">
        <v>484</v>
      </c>
      <c r="D62" s="199" t="s">
        <v>281</v>
      </c>
      <c r="E62" s="130">
        <v>0.5</v>
      </c>
      <c r="F62" s="131"/>
      <c r="G62" s="132">
        <f t="shared" si="6"/>
        <v>0</v>
      </c>
      <c r="H62" s="131"/>
      <c r="I62" s="132"/>
      <c r="J62" s="131"/>
      <c r="K62" s="131"/>
      <c r="L62" s="176"/>
      <c r="M62" s="133"/>
      <c r="Q62" s="129"/>
      <c r="R62" s="129"/>
      <c r="S62" s="129"/>
    </row>
    <row r="63" spans="1:19" s="119" customFormat="1" ht="19.5" customHeight="1">
      <c r="A63" s="135"/>
      <c r="B63" s="197" t="s">
        <v>485</v>
      </c>
      <c r="C63" s="199" t="s">
        <v>478</v>
      </c>
      <c r="D63" s="199" t="s">
        <v>489</v>
      </c>
      <c r="E63" s="130">
        <v>28</v>
      </c>
      <c r="F63" s="131"/>
      <c r="G63" s="132">
        <f t="shared" si="6"/>
        <v>0</v>
      </c>
      <c r="H63" s="131"/>
      <c r="I63" s="132"/>
      <c r="J63" s="131"/>
      <c r="K63" s="131"/>
      <c r="L63" s="176"/>
      <c r="M63" s="133"/>
      <c r="Q63" s="129"/>
      <c r="R63" s="129"/>
      <c r="S63" s="129"/>
    </row>
    <row r="64" spans="1:19" s="119" customFormat="1" ht="19.5" customHeight="1">
      <c r="A64" s="135"/>
      <c r="B64" s="197" t="s">
        <v>486</v>
      </c>
      <c r="C64" s="199" t="s">
        <v>469</v>
      </c>
      <c r="D64" s="199" t="s">
        <v>489</v>
      </c>
      <c r="E64" s="130">
        <v>28</v>
      </c>
      <c r="F64" s="131"/>
      <c r="G64" s="132"/>
      <c r="H64" s="131"/>
      <c r="I64" s="132"/>
      <c r="J64" s="131"/>
      <c r="K64" s="131"/>
      <c r="L64" s="176"/>
      <c r="M64" s="133"/>
      <c r="Q64" s="129"/>
      <c r="R64" s="129"/>
      <c r="S64" s="129"/>
    </row>
    <row r="65" spans="1:19" s="119" customFormat="1" ht="19.5" customHeight="1">
      <c r="A65" s="177" t="s">
        <v>267</v>
      </c>
      <c r="B65" s="178" t="s">
        <v>268</v>
      </c>
      <c r="C65" s="179"/>
      <c r="D65" s="180"/>
      <c r="E65" s="181"/>
      <c r="F65" s="182"/>
      <c r="G65" s="183">
        <f>SUM(G66)</f>
        <v>0</v>
      </c>
      <c r="H65" s="182"/>
      <c r="I65" s="183"/>
      <c r="J65" s="182"/>
      <c r="K65" s="183"/>
      <c r="L65" s="183"/>
      <c r="M65" s="184"/>
      <c r="Q65" s="129"/>
      <c r="R65" s="129"/>
      <c r="S65" s="129"/>
    </row>
    <row r="66" spans="1:19" s="119" customFormat="1" ht="19.5" customHeight="1">
      <c r="A66" s="135"/>
      <c r="B66" s="197" t="s">
        <v>274</v>
      </c>
      <c r="C66" s="137" t="s">
        <v>201</v>
      </c>
      <c r="D66" s="136" t="s">
        <v>202</v>
      </c>
      <c r="E66" s="130">
        <v>1</v>
      </c>
      <c r="F66" s="131"/>
      <c r="G66" s="132"/>
      <c r="H66" s="131"/>
      <c r="I66" s="132"/>
      <c r="J66" s="131"/>
      <c r="K66" s="131"/>
      <c r="L66" s="176"/>
      <c r="M66" s="133"/>
      <c r="Q66" s="129"/>
      <c r="R66" s="129"/>
      <c r="S66" s="129"/>
    </row>
    <row r="67" spans="1:19" s="119" customFormat="1" ht="19.5" customHeight="1">
      <c r="A67" s="135"/>
      <c r="B67" s="380"/>
      <c r="C67" s="137"/>
      <c r="D67" s="136"/>
      <c r="E67" s="130"/>
      <c r="F67" s="131"/>
      <c r="G67" s="132"/>
      <c r="H67" s="131"/>
      <c r="I67" s="132"/>
      <c r="J67" s="131"/>
      <c r="K67" s="131"/>
      <c r="L67" s="176"/>
      <c r="M67" s="133"/>
      <c r="Q67" s="129"/>
      <c r="R67" s="129"/>
      <c r="S67" s="129"/>
    </row>
    <row r="68" spans="1:19" s="119" customFormat="1" ht="19.5" customHeight="1">
      <c r="A68" s="200"/>
      <c r="B68" s="201" t="s">
        <v>148</v>
      </c>
      <c r="C68" s="202"/>
      <c r="D68" s="203"/>
      <c r="E68" s="204"/>
      <c r="F68" s="205"/>
      <c r="G68" s="206">
        <f>SUM(G7+G21+G30+G34+G48+G65)</f>
        <v>0</v>
      </c>
      <c r="H68" s="205"/>
      <c r="I68" s="206"/>
      <c r="J68" s="205"/>
      <c r="K68" s="206"/>
      <c r="L68" s="185"/>
      <c r="M68" s="186"/>
      <c r="Q68" s="129"/>
      <c r="R68" s="129"/>
      <c r="S68" s="129"/>
    </row>
    <row r="69" spans="1:19" ht="21.75" customHeight="1">
      <c r="A69" s="53"/>
      <c r="B69" s="54"/>
      <c r="C69" s="54"/>
      <c r="D69" s="55"/>
      <c r="E69" s="56"/>
      <c r="F69" s="57"/>
      <c r="G69" s="57"/>
      <c r="H69" s="57"/>
      <c r="I69" s="57"/>
      <c r="J69" s="57"/>
      <c r="K69" s="57"/>
      <c r="L69" s="57"/>
      <c r="M69" s="58"/>
      <c r="Q69" s="3"/>
      <c r="R69" s="3"/>
      <c r="S69" s="3"/>
    </row>
    <row r="70" spans="1:19" ht="21.75" customHeight="1">
      <c r="A70" s="59"/>
      <c r="B70" s="60"/>
      <c r="C70" s="60"/>
      <c r="D70" s="61"/>
      <c r="E70" s="62"/>
      <c r="F70" s="63"/>
      <c r="G70" s="63"/>
      <c r="H70" s="63"/>
      <c r="I70" s="63"/>
      <c r="J70" s="63"/>
      <c r="K70" s="63"/>
      <c r="L70" s="63"/>
      <c r="M70" s="64"/>
      <c r="Q70" s="3"/>
      <c r="R70" s="3"/>
      <c r="S70" s="3"/>
    </row>
    <row r="71" spans="1:19" ht="21.75" customHeight="1">
      <c r="A71" s="59"/>
      <c r="B71" s="60"/>
      <c r="C71" s="60"/>
      <c r="D71" s="61"/>
      <c r="E71" s="62"/>
      <c r="F71" s="63"/>
      <c r="G71" s="63"/>
      <c r="H71" s="63"/>
      <c r="I71" s="63"/>
      <c r="J71" s="63"/>
      <c r="K71" s="63"/>
      <c r="L71" s="63"/>
      <c r="M71" s="64"/>
      <c r="Q71" s="3"/>
      <c r="R71" s="3"/>
      <c r="S71" s="3"/>
    </row>
    <row r="72" spans="1:19" ht="21.75" customHeight="1">
      <c r="A72" s="59"/>
      <c r="B72" s="60"/>
      <c r="C72" s="60"/>
      <c r="D72" s="61"/>
      <c r="E72" s="62"/>
      <c r="F72" s="63"/>
      <c r="G72" s="63"/>
      <c r="H72" s="63"/>
      <c r="I72" s="63"/>
      <c r="J72" s="63"/>
      <c r="K72" s="63"/>
      <c r="L72" s="63"/>
      <c r="M72" s="64"/>
      <c r="Q72" s="3"/>
      <c r="R72" s="3"/>
      <c r="S72" s="3"/>
    </row>
  </sheetData>
  <mergeCells count="17">
    <mergeCell ref="B33:C33"/>
    <mergeCell ref="A49:A50"/>
    <mergeCell ref="B49:B50"/>
    <mergeCell ref="A22:A23"/>
    <mergeCell ref="B22:B23"/>
    <mergeCell ref="B6:C6"/>
    <mergeCell ref="A1:M1"/>
    <mergeCell ref="B4:B5"/>
    <mergeCell ref="A4:A5"/>
    <mergeCell ref="E4:E5"/>
    <mergeCell ref="M4:M5"/>
    <mergeCell ref="C4:C5"/>
    <mergeCell ref="D4:D5"/>
    <mergeCell ref="L4:L5"/>
    <mergeCell ref="F4:G4"/>
    <mergeCell ref="H4:I4"/>
    <mergeCell ref="J4:K4"/>
  </mergeCells>
  <phoneticPr fontId="4" type="noConversion"/>
  <pageMargins left="0.59055118110236227" right="0.59055118110236227" top="0.55118110236220474" bottom="0.55118110236220474" header="0.51181102362204722" footer="0.51181102362204722"/>
  <pageSetup paperSize="9" scale="75" firstPageNumber="9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2"/>
  <sheetViews>
    <sheetView workbookViewId="0">
      <selection sqref="A1:XFD1048576"/>
    </sheetView>
  </sheetViews>
  <sheetFormatPr defaultRowHeight="30" customHeight="1"/>
  <cols>
    <col min="1" max="1" width="9.140625" style="4"/>
    <col min="2" max="2" width="3" style="4" customWidth="1"/>
    <col min="3" max="3" width="29" style="5" customWidth="1"/>
    <col min="4" max="4" width="3" style="5" customWidth="1"/>
    <col min="5" max="5" width="20" style="5" customWidth="1"/>
    <col min="6" max="6" width="3" style="4" customWidth="1"/>
    <col min="7" max="7" width="20" style="4" customWidth="1"/>
    <col min="8" max="8" width="3.140625" style="4" customWidth="1"/>
    <col min="9" max="9" width="20" style="4" customWidth="1"/>
    <col min="10" max="10" width="3.140625" style="4" customWidth="1"/>
    <col min="11" max="11" width="20" style="4" customWidth="1"/>
    <col min="12" max="12" width="3.140625" style="4" customWidth="1"/>
    <col min="13" max="13" width="20" style="4" customWidth="1"/>
    <col min="14" max="14" width="3.140625" style="4" customWidth="1"/>
    <col min="15" max="15" width="20" style="4" customWidth="1"/>
    <col min="16" max="16" width="3.140625" style="4" customWidth="1"/>
    <col min="17" max="17" width="20" style="4" customWidth="1"/>
    <col min="18" max="18" width="3.140625" style="4" customWidth="1"/>
    <col min="19" max="19" width="20" style="4" hidden="1" customWidth="1"/>
    <col min="20" max="20" width="3.140625" style="4" hidden="1" customWidth="1"/>
    <col min="21" max="21" width="20" style="4" hidden="1" customWidth="1"/>
    <col min="22" max="22" width="3.140625" style="4" hidden="1" customWidth="1"/>
    <col min="23" max="23" width="25.42578125" style="4" customWidth="1"/>
    <col min="24" max="24" width="9.140625" style="4"/>
    <col min="25" max="25" width="9.7109375" style="4" bestFit="1" customWidth="1"/>
    <col min="26" max="26" width="13.28515625" style="4" bestFit="1" customWidth="1"/>
    <col min="27" max="16384" width="9.140625" style="4"/>
  </cols>
  <sheetData>
    <row r="1" spans="1:26" ht="21" customHeight="1">
      <c r="A1" s="2"/>
    </row>
    <row r="2" spans="1:26" s="8" customFormat="1" ht="30" customHeight="1">
      <c r="A2" s="6" t="s">
        <v>129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7"/>
    </row>
    <row r="3" spans="1:26" ht="30" customHeight="1">
      <c r="A3" s="9"/>
      <c r="B3" s="9"/>
      <c r="C3" s="10"/>
      <c r="D3" s="10"/>
      <c r="E3" s="10"/>
      <c r="F3" s="11"/>
      <c r="G3" s="11"/>
      <c r="H3" s="9"/>
      <c r="I3" s="11"/>
      <c r="J3" s="9"/>
      <c r="K3" s="11"/>
      <c r="L3" s="9"/>
      <c r="M3" s="11"/>
      <c r="N3" s="9"/>
      <c r="O3" s="11"/>
      <c r="P3" s="9"/>
      <c r="Q3" s="11"/>
      <c r="R3" s="9"/>
      <c r="S3" s="11"/>
      <c r="T3" s="9"/>
      <c r="U3" s="11"/>
      <c r="V3" s="9"/>
      <c r="W3" s="9"/>
      <c r="X3" s="12"/>
    </row>
    <row r="4" spans="1:26" s="17" customFormat="1" ht="39.75" customHeight="1">
      <c r="A4" s="13" t="s">
        <v>130</v>
      </c>
      <c r="B4" s="14"/>
      <c r="C4" s="15" t="s">
        <v>131</v>
      </c>
      <c r="D4" s="15"/>
      <c r="E4" s="454" t="s">
        <v>132</v>
      </c>
      <c r="F4" s="455"/>
      <c r="G4" s="454" t="s">
        <v>133</v>
      </c>
      <c r="H4" s="455"/>
      <c r="I4" s="454" t="s">
        <v>134</v>
      </c>
      <c r="J4" s="455"/>
      <c r="K4" s="456" t="s">
        <v>135</v>
      </c>
      <c r="L4" s="457"/>
      <c r="M4" s="454" t="s">
        <v>136</v>
      </c>
      <c r="N4" s="455"/>
      <c r="O4" s="454" t="s">
        <v>137</v>
      </c>
      <c r="P4" s="455"/>
      <c r="Q4" s="454" t="s">
        <v>138</v>
      </c>
      <c r="R4" s="455"/>
      <c r="S4" s="454" t="s">
        <v>139</v>
      </c>
      <c r="T4" s="455"/>
      <c r="U4" s="454" t="s">
        <v>140</v>
      </c>
      <c r="V4" s="455"/>
      <c r="W4" s="13" t="s">
        <v>141</v>
      </c>
      <c r="X4" s="16"/>
      <c r="Y4" s="17" t="s">
        <v>142</v>
      </c>
    </row>
    <row r="5" spans="1:26" ht="21" customHeight="1">
      <c r="A5" s="18">
        <v>1001</v>
      </c>
      <c r="B5" s="19"/>
      <c r="C5" s="20" t="s">
        <v>57</v>
      </c>
      <c r="D5" s="20"/>
      <c r="E5" s="21">
        <v>105826</v>
      </c>
      <c r="F5" s="19">
        <f>A5</f>
        <v>1001</v>
      </c>
      <c r="G5" s="22">
        <v>105174</v>
      </c>
      <c r="H5" s="23">
        <f>A5</f>
        <v>1001</v>
      </c>
      <c r="I5" s="22">
        <v>106156</v>
      </c>
      <c r="J5" s="23">
        <f>A5</f>
        <v>1001</v>
      </c>
      <c r="K5" s="22">
        <v>103595</v>
      </c>
      <c r="L5" s="23">
        <f>A5</f>
        <v>1001</v>
      </c>
      <c r="M5" s="22">
        <v>102573</v>
      </c>
      <c r="N5" s="23">
        <f>A5</f>
        <v>1001</v>
      </c>
      <c r="O5" s="22">
        <v>100879</v>
      </c>
      <c r="P5" s="23">
        <f>A5</f>
        <v>1001</v>
      </c>
      <c r="Q5" s="22">
        <v>98329</v>
      </c>
      <c r="R5" s="23">
        <f>A5</f>
        <v>1001</v>
      </c>
      <c r="S5" s="22">
        <v>95671</v>
      </c>
      <c r="T5" s="23">
        <f>A5</f>
        <v>1001</v>
      </c>
      <c r="U5" s="22">
        <v>92218</v>
      </c>
      <c r="V5" s="23">
        <f>A5</f>
        <v>1001</v>
      </c>
      <c r="W5" s="24"/>
      <c r="X5" s="12"/>
      <c r="Y5" s="25" t="s">
        <v>57</v>
      </c>
      <c r="Z5" s="26">
        <v>105826</v>
      </c>
    </row>
    <row r="6" spans="1:26" ht="21" customHeight="1">
      <c r="A6" s="18">
        <v>1002</v>
      </c>
      <c r="B6" s="19"/>
      <c r="C6" s="20" t="s">
        <v>3</v>
      </c>
      <c r="D6" s="20"/>
      <c r="E6" s="21">
        <v>84166</v>
      </c>
      <c r="F6" s="19">
        <f t="shared" ref="F6:F69" si="0">A6</f>
        <v>1002</v>
      </c>
      <c r="G6" s="22">
        <v>83975</v>
      </c>
      <c r="H6" s="23">
        <f t="shared" ref="H6:H69" si="1">A6</f>
        <v>1002</v>
      </c>
      <c r="I6" s="22">
        <v>81443</v>
      </c>
      <c r="J6" s="23">
        <f t="shared" ref="J6:J69" si="2">A6</f>
        <v>1002</v>
      </c>
      <c r="K6" s="22">
        <v>80732</v>
      </c>
      <c r="L6" s="23">
        <f t="shared" ref="L6:L69" si="3">A6</f>
        <v>1002</v>
      </c>
      <c r="M6" s="22">
        <v>75608</v>
      </c>
      <c r="N6" s="23">
        <f t="shared" ref="N6:N69" si="4">A6</f>
        <v>1002</v>
      </c>
      <c r="O6" s="22">
        <v>74008</v>
      </c>
      <c r="P6" s="23">
        <f t="shared" ref="P6:P69" si="5">A6</f>
        <v>1002</v>
      </c>
      <c r="Q6" s="22">
        <v>72415</v>
      </c>
      <c r="R6" s="23">
        <f t="shared" ref="R6:R69" si="6">A6</f>
        <v>1002</v>
      </c>
      <c r="S6" s="22">
        <v>70497</v>
      </c>
      <c r="T6" s="23">
        <f t="shared" ref="T6:T69" si="7">A6</f>
        <v>1002</v>
      </c>
      <c r="U6" s="22">
        <v>68965</v>
      </c>
      <c r="V6" s="23">
        <f t="shared" ref="V6:V69" si="8">A6</f>
        <v>1002</v>
      </c>
      <c r="W6" s="24"/>
      <c r="X6" s="12"/>
      <c r="Y6" s="27" t="s">
        <v>3</v>
      </c>
      <c r="Z6" s="28">
        <v>84166</v>
      </c>
    </row>
    <row r="7" spans="1:26" ht="21" customHeight="1">
      <c r="A7" s="18">
        <v>1003</v>
      </c>
      <c r="B7" s="19"/>
      <c r="C7" s="20" t="s">
        <v>2</v>
      </c>
      <c r="D7" s="20"/>
      <c r="E7" s="21">
        <v>102334</v>
      </c>
      <c r="F7" s="19">
        <f t="shared" si="0"/>
        <v>1003</v>
      </c>
      <c r="G7" s="22">
        <v>100936</v>
      </c>
      <c r="H7" s="23">
        <f t="shared" si="1"/>
        <v>1003</v>
      </c>
      <c r="I7" s="22">
        <v>97951</v>
      </c>
      <c r="J7" s="23">
        <f t="shared" si="2"/>
        <v>1003</v>
      </c>
      <c r="K7" s="22">
        <v>92512</v>
      </c>
      <c r="L7" s="23">
        <f t="shared" si="3"/>
        <v>1003</v>
      </c>
      <c r="M7" s="22">
        <v>97283</v>
      </c>
      <c r="N7" s="23">
        <f t="shared" si="4"/>
        <v>1003</v>
      </c>
      <c r="O7" s="22">
        <v>95366</v>
      </c>
      <c r="P7" s="23">
        <f t="shared" si="5"/>
        <v>1003</v>
      </c>
      <c r="Q7" s="22">
        <v>92956</v>
      </c>
      <c r="R7" s="23">
        <f t="shared" si="6"/>
        <v>1003</v>
      </c>
      <c r="S7" s="22">
        <v>89835</v>
      </c>
      <c r="T7" s="23">
        <f t="shared" si="7"/>
        <v>1003</v>
      </c>
      <c r="U7" s="22">
        <v>84404</v>
      </c>
      <c r="V7" s="23">
        <f t="shared" si="8"/>
        <v>1003</v>
      </c>
      <c r="W7" s="24"/>
      <c r="X7" s="12"/>
      <c r="Y7" s="27" t="s">
        <v>2</v>
      </c>
      <c r="Z7" s="28">
        <v>102334</v>
      </c>
    </row>
    <row r="8" spans="1:26" ht="21" customHeight="1">
      <c r="A8" s="18">
        <v>1004</v>
      </c>
      <c r="B8" s="19"/>
      <c r="C8" s="20" t="s">
        <v>58</v>
      </c>
      <c r="D8" s="20"/>
      <c r="E8" s="21">
        <v>103497</v>
      </c>
      <c r="F8" s="19">
        <f t="shared" si="0"/>
        <v>1004</v>
      </c>
      <c r="G8" s="22">
        <v>101122</v>
      </c>
      <c r="H8" s="23">
        <f t="shared" si="1"/>
        <v>1004</v>
      </c>
      <c r="I8" s="22">
        <v>95261</v>
      </c>
      <c r="J8" s="23">
        <f t="shared" si="2"/>
        <v>1004</v>
      </c>
      <c r="K8" s="22">
        <v>92694</v>
      </c>
      <c r="L8" s="23">
        <f t="shared" si="3"/>
        <v>1004</v>
      </c>
      <c r="M8" s="22">
        <v>88637</v>
      </c>
      <c r="N8" s="23">
        <f t="shared" si="4"/>
        <v>1004</v>
      </c>
      <c r="O8" s="22">
        <v>87687</v>
      </c>
      <c r="P8" s="23">
        <f t="shared" si="5"/>
        <v>1004</v>
      </c>
      <c r="Q8" s="22">
        <v>84508</v>
      </c>
      <c r="R8" s="23">
        <f t="shared" si="6"/>
        <v>1004</v>
      </c>
      <c r="S8" s="22">
        <v>82036</v>
      </c>
      <c r="T8" s="23">
        <f t="shared" si="7"/>
        <v>1004</v>
      </c>
      <c r="U8" s="22">
        <v>78676</v>
      </c>
      <c r="V8" s="23">
        <f t="shared" si="8"/>
        <v>1004</v>
      </c>
      <c r="W8" s="24"/>
      <c r="X8" s="12"/>
      <c r="Y8" s="27" t="s">
        <v>58</v>
      </c>
      <c r="Z8" s="28">
        <v>103497</v>
      </c>
    </row>
    <row r="9" spans="1:26" ht="21" customHeight="1">
      <c r="A9" s="18">
        <v>1005</v>
      </c>
      <c r="B9" s="19"/>
      <c r="C9" s="20" t="s">
        <v>63</v>
      </c>
      <c r="D9" s="20"/>
      <c r="E9" s="21">
        <v>108774</v>
      </c>
      <c r="F9" s="19">
        <f t="shared" si="0"/>
        <v>1005</v>
      </c>
      <c r="G9" s="22">
        <v>101657</v>
      </c>
      <c r="H9" s="23">
        <f t="shared" si="1"/>
        <v>1005</v>
      </c>
      <c r="I9" s="22">
        <v>93466</v>
      </c>
      <c r="J9" s="23">
        <f t="shared" si="2"/>
        <v>1005</v>
      </c>
      <c r="K9" s="22">
        <v>91037</v>
      </c>
      <c r="L9" s="23">
        <f t="shared" si="3"/>
        <v>1005</v>
      </c>
      <c r="M9" s="22">
        <v>88987</v>
      </c>
      <c r="N9" s="23">
        <f t="shared" si="4"/>
        <v>1005</v>
      </c>
      <c r="O9" s="22">
        <v>87155</v>
      </c>
      <c r="P9" s="23">
        <f t="shared" si="5"/>
        <v>1005</v>
      </c>
      <c r="Q9" s="22">
        <v>82428</v>
      </c>
      <c r="R9" s="23">
        <f t="shared" si="6"/>
        <v>1005</v>
      </c>
      <c r="S9" s="22">
        <v>81538</v>
      </c>
      <c r="T9" s="23">
        <f t="shared" si="7"/>
        <v>1005</v>
      </c>
      <c r="U9" s="22">
        <v>77030</v>
      </c>
      <c r="V9" s="23">
        <f t="shared" si="8"/>
        <v>1005</v>
      </c>
      <c r="W9" s="24"/>
      <c r="X9" s="12"/>
      <c r="Y9" s="27" t="s">
        <v>63</v>
      </c>
      <c r="Z9" s="28">
        <v>108774</v>
      </c>
    </row>
    <row r="10" spans="1:26" ht="21" customHeight="1">
      <c r="A10" s="18">
        <v>1006</v>
      </c>
      <c r="B10" s="19"/>
      <c r="C10" s="20" t="s">
        <v>12</v>
      </c>
      <c r="D10" s="20"/>
      <c r="E10" s="21">
        <v>149852</v>
      </c>
      <c r="F10" s="19">
        <f t="shared" si="0"/>
        <v>1006</v>
      </c>
      <c r="G10" s="22">
        <v>150673</v>
      </c>
      <c r="H10" s="23">
        <f t="shared" si="1"/>
        <v>1006</v>
      </c>
      <c r="I10" s="22">
        <v>141535</v>
      </c>
      <c r="J10" s="23">
        <f t="shared" si="2"/>
        <v>1006</v>
      </c>
      <c r="K10" s="22">
        <v>136740</v>
      </c>
      <c r="L10" s="23">
        <f t="shared" si="3"/>
        <v>1006</v>
      </c>
      <c r="M10" s="22">
        <v>126924</v>
      </c>
      <c r="N10" s="23">
        <f t="shared" si="4"/>
        <v>1006</v>
      </c>
      <c r="O10" s="22">
        <v>123972</v>
      </c>
      <c r="P10" s="23">
        <f t="shared" si="5"/>
        <v>1006</v>
      </c>
      <c r="Q10" s="22">
        <v>120681</v>
      </c>
      <c r="R10" s="23">
        <f t="shared" si="6"/>
        <v>1006</v>
      </c>
      <c r="S10" s="22">
        <v>117090</v>
      </c>
      <c r="T10" s="23">
        <f t="shared" si="7"/>
        <v>1006</v>
      </c>
      <c r="U10" s="22">
        <v>118515</v>
      </c>
      <c r="V10" s="23">
        <f t="shared" si="8"/>
        <v>1006</v>
      </c>
      <c r="W10" s="24"/>
      <c r="X10" s="12"/>
      <c r="Y10" s="27" t="s">
        <v>12</v>
      </c>
      <c r="Z10" s="28">
        <v>149852</v>
      </c>
    </row>
    <row r="11" spans="1:26" ht="21" customHeight="1">
      <c r="A11" s="18">
        <v>1007</v>
      </c>
      <c r="B11" s="19"/>
      <c r="C11" s="20" t="s">
        <v>6</v>
      </c>
      <c r="D11" s="20"/>
      <c r="E11" s="21">
        <v>132373</v>
      </c>
      <c r="F11" s="19">
        <f t="shared" si="0"/>
        <v>1007</v>
      </c>
      <c r="G11" s="22">
        <v>132235</v>
      </c>
      <c r="H11" s="23">
        <f t="shared" si="1"/>
        <v>1007</v>
      </c>
      <c r="I11" s="22">
        <v>115082</v>
      </c>
      <c r="J11" s="23">
        <f t="shared" si="2"/>
        <v>1007</v>
      </c>
      <c r="K11" s="22">
        <v>107506</v>
      </c>
      <c r="L11" s="23">
        <f t="shared" si="3"/>
        <v>1007</v>
      </c>
      <c r="M11" s="22">
        <v>114466</v>
      </c>
      <c r="N11" s="23">
        <f t="shared" si="4"/>
        <v>1007</v>
      </c>
      <c r="O11" s="22">
        <v>105805</v>
      </c>
      <c r="P11" s="23">
        <f t="shared" si="5"/>
        <v>1007</v>
      </c>
      <c r="Q11" s="22">
        <v>104308</v>
      </c>
      <c r="R11" s="23">
        <f t="shared" si="6"/>
        <v>1007</v>
      </c>
      <c r="S11" s="22">
        <v>101932</v>
      </c>
      <c r="T11" s="23">
        <f t="shared" si="7"/>
        <v>1007</v>
      </c>
      <c r="U11" s="22">
        <v>100730</v>
      </c>
      <c r="V11" s="23">
        <f t="shared" si="8"/>
        <v>1007</v>
      </c>
      <c r="W11" s="24"/>
      <c r="X11" s="12"/>
      <c r="Y11" s="27" t="s">
        <v>6</v>
      </c>
      <c r="Z11" s="28">
        <v>132373</v>
      </c>
    </row>
    <row r="12" spans="1:26" ht="21" customHeight="1">
      <c r="A12" s="18">
        <v>1008</v>
      </c>
      <c r="B12" s="19"/>
      <c r="C12" s="20" t="s">
        <v>87</v>
      </c>
      <c r="D12" s="20"/>
      <c r="E12" s="21">
        <v>128252</v>
      </c>
      <c r="F12" s="19">
        <f t="shared" si="0"/>
        <v>1008</v>
      </c>
      <c r="G12" s="22">
        <v>127758</v>
      </c>
      <c r="H12" s="23">
        <f t="shared" si="1"/>
        <v>1008</v>
      </c>
      <c r="I12" s="22">
        <v>118264</v>
      </c>
      <c r="J12" s="23">
        <f t="shared" si="2"/>
        <v>1008</v>
      </c>
      <c r="K12" s="22">
        <v>118389</v>
      </c>
      <c r="L12" s="23">
        <f t="shared" si="3"/>
        <v>1008</v>
      </c>
      <c r="M12" s="22">
        <v>114884</v>
      </c>
      <c r="N12" s="23">
        <f t="shared" si="4"/>
        <v>1008</v>
      </c>
      <c r="O12" s="22">
        <v>111058</v>
      </c>
      <c r="P12" s="23">
        <f t="shared" si="5"/>
        <v>1008</v>
      </c>
      <c r="Q12" s="22">
        <v>109325</v>
      </c>
      <c r="R12" s="23">
        <f t="shared" si="6"/>
        <v>1008</v>
      </c>
      <c r="S12" s="22">
        <v>108427</v>
      </c>
      <c r="T12" s="23">
        <f t="shared" si="7"/>
        <v>1008</v>
      </c>
      <c r="U12" s="22">
        <v>110803</v>
      </c>
      <c r="V12" s="23">
        <f t="shared" si="8"/>
        <v>1008</v>
      </c>
      <c r="W12" s="24"/>
      <c r="X12" s="12"/>
      <c r="Y12" s="27" t="s">
        <v>87</v>
      </c>
      <c r="Z12" s="28">
        <v>128252</v>
      </c>
    </row>
    <row r="13" spans="1:26" ht="21" customHeight="1">
      <c r="A13" s="18">
        <v>1009</v>
      </c>
      <c r="B13" s="19"/>
      <c r="C13" s="20" t="s">
        <v>5</v>
      </c>
      <c r="D13" s="20"/>
      <c r="E13" s="21">
        <v>132283</v>
      </c>
      <c r="F13" s="19">
        <f t="shared" si="0"/>
        <v>1009</v>
      </c>
      <c r="G13" s="22">
        <v>123225</v>
      </c>
      <c r="H13" s="23">
        <f t="shared" si="1"/>
        <v>1009</v>
      </c>
      <c r="I13" s="22">
        <v>122482</v>
      </c>
      <c r="J13" s="23">
        <f t="shared" si="2"/>
        <v>1009</v>
      </c>
      <c r="K13" s="22">
        <v>117844</v>
      </c>
      <c r="L13" s="23">
        <f t="shared" si="3"/>
        <v>1009</v>
      </c>
      <c r="M13" s="22">
        <v>113632</v>
      </c>
      <c r="N13" s="23">
        <f t="shared" si="4"/>
        <v>1009</v>
      </c>
      <c r="O13" s="22">
        <v>104518</v>
      </c>
      <c r="P13" s="23">
        <f t="shared" si="5"/>
        <v>1009</v>
      </c>
      <c r="Q13" s="22">
        <v>109857</v>
      </c>
      <c r="R13" s="23">
        <f t="shared" si="6"/>
        <v>1009</v>
      </c>
      <c r="S13" s="22">
        <v>107079</v>
      </c>
      <c r="T13" s="23">
        <f t="shared" si="7"/>
        <v>1009</v>
      </c>
      <c r="U13" s="22">
        <v>109702</v>
      </c>
      <c r="V13" s="23">
        <f t="shared" si="8"/>
        <v>1009</v>
      </c>
      <c r="W13" s="24"/>
      <c r="X13" s="12"/>
      <c r="Y13" s="27" t="s">
        <v>5</v>
      </c>
      <c r="Z13" s="28">
        <v>132283</v>
      </c>
    </row>
    <row r="14" spans="1:26" ht="21" customHeight="1">
      <c r="A14" s="18">
        <v>1010</v>
      </c>
      <c r="B14" s="19"/>
      <c r="C14" s="20" t="s">
        <v>10</v>
      </c>
      <c r="D14" s="20"/>
      <c r="E14" s="21">
        <v>124319</v>
      </c>
      <c r="F14" s="19">
        <f t="shared" si="0"/>
        <v>1010</v>
      </c>
      <c r="G14" s="22">
        <v>121590</v>
      </c>
      <c r="H14" s="23">
        <f t="shared" si="1"/>
        <v>1010</v>
      </c>
      <c r="I14" s="22">
        <v>120277</v>
      </c>
      <c r="J14" s="23">
        <f t="shared" si="2"/>
        <v>1010</v>
      </c>
      <c r="K14" s="22">
        <v>118154</v>
      </c>
      <c r="L14" s="23">
        <f t="shared" si="3"/>
        <v>1010</v>
      </c>
      <c r="M14" s="22">
        <v>111670</v>
      </c>
      <c r="N14" s="23">
        <f t="shared" si="4"/>
        <v>1010</v>
      </c>
      <c r="O14" s="22">
        <v>107902</v>
      </c>
      <c r="P14" s="23">
        <f t="shared" si="5"/>
        <v>1010</v>
      </c>
      <c r="Q14" s="22">
        <v>104801</v>
      </c>
      <c r="R14" s="23">
        <f t="shared" si="6"/>
        <v>1010</v>
      </c>
      <c r="S14" s="22">
        <v>100784</v>
      </c>
      <c r="T14" s="23">
        <f t="shared" si="7"/>
        <v>1010</v>
      </c>
      <c r="U14" s="22">
        <v>103664</v>
      </c>
      <c r="V14" s="23">
        <f t="shared" si="8"/>
        <v>1010</v>
      </c>
      <c r="W14" s="24"/>
      <c r="X14" s="12"/>
      <c r="Y14" s="27" t="s">
        <v>10</v>
      </c>
      <c r="Z14" s="28">
        <v>124319</v>
      </c>
    </row>
    <row r="15" spans="1:26" ht="21" customHeight="1">
      <c r="A15" s="18">
        <v>1011</v>
      </c>
      <c r="B15" s="19"/>
      <c r="C15" s="20" t="s">
        <v>9</v>
      </c>
      <c r="D15" s="20"/>
      <c r="E15" s="21">
        <v>126237</v>
      </c>
      <c r="F15" s="19">
        <f t="shared" si="0"/>
        <v>1011</v>
      </c>
      <c r="G15" s="22">
        <v>130770</v>
      </c>
      <c r="H15" s="23">
        <f t="shared" si="1"/>
        <v>1011</v>
      </c>
      <c r="I15" s="22">
        <v>124625</v>
      </c>
      <c r="J15" s="23">
        <f t="shared" si="2"/>
        <v>1011</v>
      </c>
      <c r="K15" s="22">
        <v>120830</v>
      </c>
      <c r="L15" s="23">
        <f t="shared" si="3"/>
        <v>1011</v>
      </c>
      <c r="M15" s="22">
        <v>114141</v>
      </c>
      <c r="N15" s="23">
        <f t="shared" si="4"/>
        <v>1011</v>
      </c>
      <c r="O15" s="22">
        <v>115954</v>
      </c>
      <c r="P15" s="23">
        <f t="shared" si="5"/>
        <v>1011</v>
      </c>
      <c r="Q15" s="22">
        <v>111501</v>
      </c>
      <c r="R15" s="23">
        <f t="shared" si="6"/>
        <v>1011</v>
      </c>
      <c r="S15" s="22">
        <v>108881</v>
      </c>
      <c r="T15" s="23">
        <f t="shared" si="7"/>
        <v>1011</v>
      </c>
      <c r="U15" s="22">
        <v>105994</v>
      </c>
      <c r="V15" s="23">
        <f t="shared" si="8"/>
        <v>1011</v>
      </c>
      <c r="W15" s="24"/>
      <c r="X15" s="12"/>
      <c r="Y15" s="27" t="s">
        <v>9</v>
      </c>
      <c r="Z15" s="28">
        <v>126237</v>
      </c>
    </row>
    <row r="16" spans="1:26" ht="21" customHeight="1">
      <c r="A16" s="18">
        <v>1012</v>
      </c>
      <c r="B16" s="19"/>
      <c r="C16" s="20" t="s">
        <v>89</v>
      </c>
      <c r="D16" s="20"/>
      <c r="E16" s="21">
        <v>129095</v>
      </c>
      <c r="F16" s="19">
        <f t="shared" si="0"/>
        <v>1012</v>
      </c>
      <c r="G16" s="22">
        <v>128244</v>
      </c>
      <c r="H16" s="23">
        <f t="shared" si="1"/>
        <v>1012</v>
      </c>
      <c r="I16" s="22">
        <v>118754</v>
      </c>
      <c r="J16" s="23">
        <f t="shared" si="2"/>
        <v>1012</v>
      </c>
      <c r="K16" s="22">
        <v>123164</v>
      </c>
      <c r="L16" s="23">
        <f t="shared" si="3"/>
        <v>1012</v>
      </c>
      <c r="M16" s="22">
        <v>118003</v>
      </c>
      <c r="N16" s="23">
        <f t="shared" si="4"/>
        <v>1012</v>
      </c>
      <c r="O16" s="22">
        <v>115090</v>
      </c>
      <c r="P16" s="23">
        <f t="shared" si="5"/>
        <v>1012</v>
      </c>
      <c r="Q16" s="22">
        <v>110123</v>
      </c>
      <c r="R16" s="23">
        <f t="shared" si="6"/>
        <v>1012</v>
      </c>
      <c r="S16" s="22">
        <v>108866</v>
      </c>
      <c r="T16" s="23">
        <f t="shared" si="7"/>
        <v>1012</v>
      </c>
      <c r="U16" s="22">
        <v>108464</v>
      </c>
      <c r="V16" s="23">
        <f t="shared" si="8"/>
        <v>1012</v>
      </c>
      <c r="W16" s="24"/>
      <c r="X16" s="12"/>
      <c r="Y16" s="27" t="s">
        <v>89</v>
      </c>
      <c r="Z16" s="28">
        <v>129095</v>
      </c>
    </row>
    <row r="17" spans="1:26" ht="21" customHeight="1">
      <c r="A17" s="18">
        <v>1013</v>
      </c>
      <c r="B17" s="19"/>
      <c r="C17" s="20" t="s">
        <v>4</v>
      </c>
      <c r="D17" s="20"/>
      <c r="E17" s="21">
        <v>125217</v>
      </c>
      <c r="F17" s="19">
        <f t="shared" si="0"/>
        <v>1013</v>
      </c>
      <c r="G17" s="22">
        <v>123616</v>
      </c>
      <c r="H17" s="23">
        <f t="shared" si="1"/>
        <v>1013</v>
      </c>
      <c r="I17" s="22">
        <v>117989</v>
      </c>
      <c r="J17" s="23">
        <f t="shared" si="2"/>
        <v>1013</v>
      </c>
      <c r="K17" s="22">
        <v>111559</v>
      </c>
      <c r="L17" s="23">
        <f t="shared" si="3"/>
        <v>1013</v>
      </c>
      <c r="M17" s="22">
        <v>107477</v>
      </c>
      <c r="N17" s="23">
        <f t="shared" si="4"/>
        <v>1013</v>
      </c>
      <c r="O17" s="22">
        <v>102951</v>
      </c>
      <c r="P17" s="23">
        <f t="shared" si="5"/>
        <v>1013</v>
      </c>
      <c r="Q17" s="22">
        <v>103765</v>
      </c>
      <c r="R17" s="23">
        <f t="shared" si="6"/>
        <v>1013</v>
      </c>
      <c r="S17" s="22">
        <v>100947</v>
      </c>
      <c r="T17" s="23">
        <f t="shared" si="7"/>
        <v>1013</v>
      </c>
      <c r="U17" s="22">
        <v>103780</v>
      </c>
      <c r="V17" s="23">
        <f t="shared" si="8"/>
        <v>1013</v>
      </c>
      <c r="W17" s="24"/>
      <c r="X17" s="12"/>
      <c r="Y17" s="27" t="s">
        <v>4</v>
      </c>
      <c r="Z17" s="28">
        <v>125217</v>
      </c>
    </row>
    <row r="18" spans="1:26" ht="21" customHeight="1">
      <c r="A18" s="18">
        <v>1014</v>
      </c>
      <c r="B18" s="22"/>
      <c r="C18" s="20" t="s">
        <v>90</v>
      </c>
      <c r="D18" s="20"/>
      <c r="E18" s="21">
        <v>104870</v>
      </c>
      <c r="F18" s="19">
        <f t="shared" si="0"/>
        <v>1014</v>
      </c>
      <c r="G18" s="22">
        <v>100791</v>
      </c>
      <c r="H18" s="23">
        <f t="shared" si="1"/>
        <v>1014</v>
      </c>
      <c r="I18" s="22">
        <v>97175</v>
      </c>
      <c r="J18" s="23">
        <f t="shared" si="2"/>
        <v>1014</v>
      </c>
      <c r="K18" s="22">
        <v>96008</v>
      </c>
      <c r="L18" s="23">
        <f t="shared" si="3"/>
        <v>1014</v>
      </c>
      <c r="M18" s="22">
        <v>87389</v>
      </c>
      <c r="N18" s="23">
        <f t="shared" si="4"/>
        <v>1014</v>
      </c>
      <c r="O18" s="22">
        <v>90591</v>
      </c>
      <c r="P18" s="23">
        <f t="shared" si="5"/>
        <v>1014</v>
      </c>
      <c r="Q18" s="22">
        <v>87934</v>
      </c>
      <c r="R18" s="23">
        <f t="shared" si="6"/>
        <v>1014</v>
      </c>
      <c r="S18" s="22">
        <v>84617</v>
      </c>
      <c r="T18" s="23">
        <f t="shared" si="7"/>
        <v>1014</v>
      </c>
      <c r="U18" s="22">
        <v>88782</v>
      </c>
      <c r="V18" s="23">
        <f t="shared" si="8"/>
        <v>1014</v>
      </c>
      <c r="W18" s="24"/>
      <c r="X18" s="12"/>
      <c r="Y18" s="27" t="s">
        <v>90</v>
      </c>
      <c r="Z18" s="28">
        <v>104870</v>
      </c>
    </row>
    <row r="19" spans="1:26" ht="21" customHeight="1">
      <c r="A19" s="18">
        <v>1015</v>
      </c>
      <c r="B19" s="19"/>
      <c r="C19" s="20" t="s">
        <v>31</v>
      </c>
      <c r="D19" s="20"/>
      <c r="E19" s="21">
        <v>96782</v>
      </c>
      <c r="F19" s="19">
        <f t="shared" si="0"/>
        <v>1015</v>
      </c>
      <c r="G19" s="22">
        <v>97004</v>
      </c>
      <c r="H19" s="23">
        <f t="shared" si="1"/>
        <v>1015</v>
      </c>
      <c r="I19" s="22">
        <v>89295</v>
      </c>
      <c r="J19" s="23">
        <f t="shared" si="2"/>
        <v>1015</v>
      </c>
      <c r="K19" s="22">
        <v>90510</v>
      </c>
      <c r="L19" s="23">
        <f t="shared" si="3"/>
        <v>1015</v>
      </c>
      <c r="M19" s="22">
        <v>83149</v>
      </c>
      <c r="N19" s="23">
        <f t="shared" si="4"/>
        <v>1015</v>
      </c>
      <c r="O19" s="22">
        <v>88645</v>
      </c>
      <c r="P19" s="23">
        <f t="shared" si="5"/>
        <v>1015</v>
      </c>
      <c r="Q19" s="22">
        <v>84470</v>
      </c>
      <c r="R19" s="23">
        <f t="shared" si="6"/>
        <v>1015</v>
      </c>
      <c r="S19" s="22">
        <v>81112</v>
      </c>
      <c r="T19" s="23">
        <f t="shared" si="7"/>
        <v>1015</v>
      </c>
      <c r="U19" s="22">
        <v>79533</v>
      </c>
      <c r="V19" s="23">
        <f t="shared" si="8"/>
        <v>1015</v>
      </c>
      <c r="W19" s="24"/>
      <c r="X19" s="12"/>
      <c r="Y19" s="27" t="s">
        <v>31</v>
      </c>
      <c r="Z19" s="28">
        <v>96782</v>
      </c>
    </row>
    <row r="20" spans="1:26" ht="21" customHeight="1">
      <c r="A20" s="18">
        <v>1016</v>
      </c>
      <c r="B20" s="19"/>
      <c r="C20" s="20" t="s">
        <v>30</v>
      </c>
      <c r="D20" s="20"/>
      <c r="E20" s="21">
        <v>126338</v>
      </c>
      <c r="F20" s="19">
        <f t="shared" si="0"/>
        <v>1016</v>
      </c>
      <c r="G20" s="22">
        <v>126015</v>
      </c>
      <c r="H20" s="23">
        <f t="shared" si="1"/>
        <v>1016</v>
      </c>
      <c r="I20" s="22">
        <v>116803</v>
      </c>
      <c r="J20" s="23">
        <f t="shared" si="2"/>
        <v>1016</v>
      </c>
      <c r="K20" s="22">
        <v>116554</v>
      </c>
      <c r="L20" s="23">
        <f t="shared" si="3"/>
        <v>1016</v>
      </c>
      <c r="M20" s="22">
        <v>107051</v>
      </c>
      <c r="N20" s="23">
        <f t="shared" si="4"/>
        <v>1016</v>
      </c>
      <c r="O20" s="22">
        <v>98620</v>
      </c>
      <c r="P20" s="23">
        <f t="shared" si="5"/>
        <v>1016</v>
      </c>
      <c r="Q20" s="22">
        <v>95130</v>
      </c>
      <c r="R20" s="23">
        <f t="shared" si="6"/>
        <v>1016</v>
      </c>
      <c r="S20" s="22">
        <v>91167</v>
      </c>
      <c r="T20" s="23">
        <f t="shared" si="7"/>
        <v>1016</v>
      </c>
      <c r="U20" s="22">
        <v>93030</v>
      </c>
      <c r="V20" s="23">
        <f t="shared" si="8"/>
        <v>1016</v>
      </c>
      <c r="W20" s="24"/>
      <c r="X20" s="12"/>
      <c r="Y20" s="27" t="s">
        <v>30</v>
      </c>
      <c r="Z20" s="28">
        <v>126338</v>
      </c>
    </row>
    <row r="21" spans="1:26" ht="21" customHeight="1">
      <c r="A21" s="18">
        <v>1017</v>
      </c>
      <c r="B21" s="19"/>
      <c r="C21" s="20" t="s">
        <v>65</v>
      </c>
      <c r="D21" s="20"/>
      <c r="E21" s="21">
        <v>112398</v>
      </c>
      <c r="F21" s="19">
        <f t="shared" si="0"/>
        <v>1017</v>
      </c>
      <c r="G21" s="22">
        <v>116402</v>
      </c>
      <c r="H21" s="23">
        <f t="shared" si="1"/>
        <v>1017</v>
      </c>
      <c r="I21" s="22">
        <v>107298</v>
      </c>
      <c r="J21" s="23">
        <f t="shared" si="2"/>
        <v>1017</v>
      </c>
      <c r="K21" s="22">
        <v>101771</v>
      </c>
      <c r="L21" s="23">
        <f t="shared" si="3"/>
        <v>1017</v>
      </c>
      <c r="M21" s="22">
        <v>103334</v>
      </c>
      <c r="N21" s="23">
        <f t="shared" si="4"/>
        <v>1017</v>
      </c>
      <c r="O21" s="22">
        <v>95502</v>
      </c>
      <c r="P21" s="23">
        <f t="shared" si="5"/>
        <v>1017</v>
      </c>
      <c r="Q21" s="22">
        <v>96658</v>
      </c>
      <c r="R21" s="23">
        <f t="shared" si="6"/>
        <v>1017</v>
      </c>
      <c r="S21" s="22">
        <v>94720</v>
      </c>
      <c r="T21" s="23">
        <f t="shared" si="7"/>
        <v>1017</v>
      </c>
      <c r="U21" s="22">
        <v>101602</v>
      </c>
      <c r="V21" s="23">
        <f t="shared" si="8"/>
        <v>1017</v>
      </c>
      <c r="W21" s="24"/>
      <c r="X21" s="12"/>
      <c r="Y21" s="27" t="s">
        <v>65</v>
      </c>
      <c r="Z21" s="28">
        <v>112398</v>
      </c>
    </row>
    <row r="22" spans="1:26" ht="21" customHeight="1">
      <c r="A22" s="18">
        <v>1018</v>
      </c>
      <c r="B22" s="19"/>
      <c r="C22" s="20" t="s">
        <v>33</v>
      </c>
      <c r="D22" s="20"/>
      <c r="E22" s="21">
        <v>103648</v>
      </c>
      <c r="F22" s="19">
        <f t="shared" si="0"/>
        <v>1018</v>
      </c>
      <c r="G22" s="22">
        <v>100604</v>
      </c>
      <c r="H22" s="23">
        <f t="shared" si="1"/>
        <v>1018</v>
      </c>
      <c r="I22" s="22">
        <v>93140</v>
      </c>
      <c r="J22" s="23">
        <f t="shared" si="2"/>
        <v>1018</v>
      </c>
      <c r="K22" s="22">
        <v>91841</v>
      </c>
      <c r="L22" s="23">
        <f t="shared" si="3"/>
        <v>1018</v>
      </c>
      <c r="M22" s="22">
        <v>84211</v>
      </c>
      <c r="N22" s="23">
        <f t="shared" si="4"/>
        <v>1018</v>
      </c>
      <c r="O22" s="22">
        <v>88444</v>
      </c>
      <c r="P22" s="23">
        <f t="shared" si="5"/>
        <v>1018</v>
      </c>
      <c r="Q22" s="22">
        <v>91993</v>
      </c>
      <c r="R22" s="23">
        <f t="shared" si="6"/>
        <v>1018</v>
      </c>
      <c r="S22" s="22">
        <v>90496</v>
      </c>
      <c r="T22" s="23">
        <f t="shared" si="7"/>
        <v>1018</v>
      </c>
      <c r="U22" s="22">
        <v>87120</v>
      </c>
      <c r="V22" s="23">
        <f t="shared" si="8"/>
        <v>1018</v>
      </c>
      <c r="W22" s="24"/>
      <c r="X22" s="12"/>
      <c r="Y22" s="27" t="s">
        <v>33</v>
      </c>
      <c r="Z22" s="28">
        <v>103648</v>
      </c>
    </row>
    <row r="23" spans="1:26" ht="21" customHeight="1">
      <c r="A23" s="18">
        <v>1019</v>
      </c>
      <c r="B23" s="19"/>
      <c r="C23" s="20" t="s">
        <v>32</v>
      </c>
      <c r="D23" s="20"/>
      <c r="E23" s="21">
        <v>112897</v>
      </c>
      <c r="F23" s="19">
        <f t="shared" si="0"/>
        <v>1019</v>
      </c>
      <c r="G23" s="22">
        <v>113536</v>
      </c>
      <c r="H23" s="23">
        <f t="shared" si="1"/>
        <v>1019</v>
      </c>
      <c r="I23" s="22">
        <v>105320</v>
      </c>
      <c r="J23" s="23">
        <f t="shared" si="2"/>
        <v>1019</v>
      </c>
      <c r="K23" s="22">
        <v>105237</v>
      </c>
      <c r="L23" s="23">
        <f t="shared" si="3"/>
        <v>1019</v>
      </c>
      <c r="M23" s="22">
        <v>96988</v>
      </c>
      <c r="N23" s="23">
        <f t="shared" si="4"/>
        <v>1019</v>
      </c>
      <c r="O23" s="22">
        <v>99661</v>
      </c>
      <c r="P23" s="23">
        <f t="shared" si="5"/>
        <v>1019</v>
      </c>
      <c r="Q23" s="22">
        <v>99638</v>
      </c>
      <c r="R23" s="23">
        <f t="shared" si="6"/>
        <v>1019</v>
      </c>
      <c r="S23" s="22">
        <v>98247</v>
      </c>
      <c r="T23" s="23">
        <f t="shared" si="7"/>
        <v>1019</v>
      </c>
      <c r="U23" s="22">
        <v>93077</v>
      </c>
      <c r="V23" s="23">
        <f t="shared" si="8"/>
        <v>1019</v>
      </c>
      <c r="W23" s="24"/>
      <c r="X23" s="12"/>
      <c r="Y23" s="27" t="s">
        <v>32</v>
      </c>
      <c r="Z23" s="28">
        <v>112897</v>
      </c>
    </row>
    <row r="24" spans="1:26" ht="21" customHeight="1">
      <c r="A24" s="18">
        <v>1020</v>
      </c>
      <c r="B24" s="19"/>
      <c r="C24" s="20" t="s">
        <v>35</v>
      </c>
      <c r="D24" s="20"/>
      <c r="E24" s="21">
        <v>166216</v>
      </c>
      <c r="F24" s="19">
        <f t="shared" si="0"/>
        <v>1020</v>
      </c>
      <c r="G24" s="22">
        <v>158273</v>
      </c>
      <c r="H24" s="23">
        <f t="shared" si="1"/>
        <v>1020</v>
      </c>
      <c r="I24" s="22">
        <v>157610</v>
      </c>
      <c r="J24" s="23">
        <f t="shared" si="2"/>
        <v>1020</v>
      </c>
      <c r="K24" s="22">
        <v>155876</v>
      </c>
      <c r="L24" s="23">
        <f t="shared" si="3"/>
        <v>1020</v>
      </c>
      <c r="M24" s="22">
        <v>142472</v>
      </c>
      <c r="N24" s="23">
        <f t="shared" si="4"/>
        <v>1020</v>
      </c>
      <c r="O24" s="22">
        <v>155679</v>
      </c>
      <c r="P24" s="23">
        <f t="shared" si="5"/>
        <v>1020</v>
      </c>
      <c r="Q24" s="22">
        <v>152890</v>
      </c>
      <c r="R24" s="23">
        <f t="shared" si="6"/>
        <v>1020</v>
      </c>
      <c r="S24" s="22">
        <v>144015</v>
      </c>
      <c r="T24" s="23">
        <f t="shared" si="7"/>
        <v>1020</v>
      </c>
      <c r="U24" s="22">
        <v>148257</v>
      </c>
      <c r="V24" s="23">
        <f t="shared" si="8"/>
        <v>1020</v>
      </c>
      <c r="W24" s="24"/>
      <c r="X24" s="12"/>
      <c r="Y24" s="27" t="s">
        <v>35</v>
      </c>
      <c r="Z24" s="28">
        <v>166216</v>
      </c>
    </row>
    <row r="25" spans="1:26" ht="21" customHeight="1">
      <c r="A25" s="18">
        <v>1021</v>
      </c>
      <c r="B25" s="19"/>
      <c r="C25" s="20" t="s">
        <v>13</v>
      </c>
      <c r="D25" s="20"/>
      <c r="E25" s="21">
        <v>122344</v>
      </c>
      <c r="F25" s="19">
        <f t="shared" si="0"/>
        <v>1021</v>
      </c>
      <c r="G25" s="22">
        <v>120532</v>
      </c>
      <c r="H25" s="23">
        <f t="shared" si="1"/>
        <v>1021</v>
      </c>
      <c r="I25" s="22">
        <v>116217</v>
      </c>
      <c r="J25" s="23">
        <f t="shared" si="2"/>
        <v>1021</v>
      </c>
      <c r="K25" s="22">
        <v>117597</v>
      </c>
      <c r="L25" s="23">
        <f t="shared" si="3"/>
        <v>1021</v>
      </c>
      <c r="M25" s="22">
        <v>109297</v>
      </c>
      <c r="N25" s="23">
        <f t="shared" si="4"/>
        <v>1021</v>
      </c>
      <c r="O25" s="22">
        <v>104754</v>
      </c>
      <c r="P25" s="23">
        <f t="shared" si="5"/>
        <v>1021</v>
      </c>
      <c r="Q25" s="22">
        <v>102200</v>
      </c>
      <c r="R25" s="23">
        <f t="shared" si="6"/>
        <v>1021</v>
      </c>
      <c r="S25" s="22">
        <v>100263</v>
      </c>
      <c r="T25" s="23">
        <f t="shared" si="7"/>
        <v>1021</v>
      </c>
      <c r="U25" s="22">
        <v>95916</v>
      </c>
      <c r="V25" s="23">
        <f t="shared" si="8"/>
        <v>1021</v>
      </c>
      <c r="W25" s="24"/>
      <c r="X25" s="12"/>
      <c r="Y25" s="27" t="s">
        <v>13</v>
      </c>
      <c r="Z25" s="28">
        <v>122344</v>
      </c>
    </row>
    <row r="26" spans="1:26" ht="21" customHeight="1">
      <c r="A26" s="18">
        <v>1022</v>
      </c>
      <c r="B26" s="19"/>
      <c r="C26" s="20" t="s">
        <v>28</v>
      </c>
      <c r="D26" s="20"/>
      <c r="E26" s="21">
        <v>115792</v>
      </c>
      <c r="F26" s="19">
        <f t="shared" si="0"/>
        <v>1022</v>
      </c>
      <c r="G26" s="22">
        <v>117866</v>
      </c>
      <c r="H26" s="23">
        <f t="shared" si="1"/>
        <v>1022</v>
      </c>
      <c r="I26" s="22">
        <v>111378</v>
      </c>
      <c r="J26" s="23">
        <f t="shared" si="2"/>
        <v>1022</v>
      </c>
      <c r="K26" s="22">
        <v>112082</v>
      </c>
      <c r="L26" s="23">
        <f t="shared" si="3"/>
        <v>1022</v>
      </c>
      <c r="M26" s="22">
        <v>103673</v>
      </c>
      <c r="N26" s="23">
        <f t="shared" si="4"/>
        <v>1022</v>
      </c>
      <c r="O26" s="22">
        <v>102932</v>
      </c>
      <c r="P26" s="23">
        <f t="shared" si="5"/>
        <v>1022</v>
      </c>
      <c r="Q26" s="22">
        <v>98569</v>
      </c>
      <c r="R26" s="23">
        <f t="shared" si="6"/>
        <v>1022</v>
      </c>
      <c r="S26" s="22">
        <v>95681</v>
      </c>
      <c r="T26" s="23">
        <f t="shared" si="7"/>
        <v>1022</v>
      </c>
      <c r="U26" s="22">
        <v>94633</v>
      </c>
      <c r="V26" s="23">
        <f t="shared" si="8"/>
        <v>1022</v>
      </c>
      <c r="W26" s="24"/>
      <c r="X26" s="12"/>
      <c r="Y26" s="27" t="s">
        <v>28</v>
      </c>
      <c r="Z26" s="28">
        <v>115792</v>
      </c>
    </row>
    <row r="27" spans="1:26" ht="21" customHeight="1">
      <c r="A27" s="18">
        <v>1023</v>
      </c>
      <c r="B27" s="19"/>
      <c r="C27" s="20" t="s">
        <v>8</v>
      </c>
      <c r="D27" s="20"/>
      <c r="E27" s="21">
        <v>123567</v>
      </c>
      <c r="F27" s="19">
        <f t="shared" si="0"/>
        <v>1023</v>
      </c>
      <c r="G27" s="22">
        <v>123200</v>
      </c>
      <c r="H27" s="23">
        <f t="shared" si="1"/>
        <v>1023</v>
      </c>
      <c r="I27" s="22">
        <v>113962</v>
      </c>
      <c r="J27" s="23">
        <f t="shared" si="2"/>
        <v>1023</v>
      </c>
      <c r="K27" s="22">
        <v>113281</v>
      </c>
      <c r="L27" s="23">
        <f t="shared" si="3"/>
        <v>1023</v>
      </c>
      <c r="M27" s="22">
        <v>104682</v>
      </c>
      <c r="N27" s="23">
        <f t="shared" si="4"/>
        <v>1023</v>
      </c>
      <c r="O27" s="22">
        <v>106641</v>
      </c>
      <c r="P27" s="23">
        <f t="shared" si="5"/>
        <v>1023</v>
      </c>
      <c r="Q27" s="22">
        <v>99722</v>
      </c>
      <c r="R27" s="23">
        <f t="shared" si="6"/>
        <v>1023</v>
      </c>
      <c r="S27" s="22">
        <v>98254</v>
      </c>
      <c r="T27" s="23">
        <f t="shared" si="7"/>
        <v>1023</v>
      </c>
      <c r="U27" s="22">
        <v>96310</v>
      </c>
      <c r="V27" s="23">
        <f t="shared" si="8"/>
        <v>1023</v>
      </c>
      <c r="W27" s="24"/>
      <c r="X27" s="12"/>
      <c r="Y27" s="27" t="s">
        <v>8</v>
      </c>
      <c r="Z27" s="28">
        <v>123567</v>
      </c>
    </row>
    <row r="28" spans="1:26" ht="21" customHeight="1">
      <c r="A28" s="18">
        <v>1024</v>
      </c>
      <c r="B28" s="19"/>
      <c r="C28" s="20" t="s">
        <v>91</v>
      </c>
      <c r="D28" s="20"/>
      <c r="E28" s="21">
        <v>128451</v>
      </c>
      <c r="F28" s="19">
        <f t="shared" si="0"/>
        <v>1024</v>
      </c>
      <c r="G28" s="22">
        <v>121799</v>
      </c>
      <c r="H28" s="23">
        <f t="shared" si="1"/>
        <v>1024</v>
      </c>
      <c r="I28" s="22">
        <v>117090</v>
      </c>
      <c r="J28" s="23">
        <f t="shared" si="2"/>
        <v>1024</v>
      </c>
      <c r="K28" s="22">
        <v>110390</v>
      </c>
      <c r="L28" s="23">
        <f t="shared" si="3"/>
        <v>1024</v>
      </c>
      <c r="M28" s="22">
        <v>107183</v>
      </c>
      <c r="N28" s="23">
        <f t="shared" si="4"/>
        <v>1024</v>
      </c>
      <c r="O28" s="22">
        <v>101494</v>
      </c>
      <c r="P28" s="23">
        <f t="shared" si="5"/>
        <v>1024</v>
      </c>
      <c r="Q28" s="22">
        <v>97457</v>
      </c>
      <c r="R28" s="23">
        <f t="shared" si="6"/>
        <v>1024</v>
      </c>
      <c r="S28" s="22">
        <v>96641</v>
      </c>
      <c r="T28" s="23">
        <f t="shared" si="7"/>
        <v>1024</v>
      </c>
      <c r="U28" s="22">
        <v>91121</v>
      </c>
      <c r="V28" s="23">
        <f t="shared" si="8"/>
        <v>1024</v>
      </c>
      <c r="W28" s="24"/>
      <c r="X28" s="12"/>
      <c r="Y28" s="27" t="s">
        <v>91</v>
      </c>
      <c r="Z28" s="28">
        <v>128451</v>
      </c>
    </row>
    <row r="29" spans="1:26" ht="21" customHeight="1">
      <c r="A29" s="18">
        <v>1025</v>
      </c>
      <c r="B29" s="19"/>
      <c r="C29" s="20" t="s">
        <v>64</v>
      </c>
      <c r="D29" s="20"/>
      <c r="E29" s="21">
        <v>117474</v>
      </c>
      <c r="F29" s="19">
        <f t="shared" si="0"/>
        <v>1025</v>
      </c>
      <c r="G29" s="22">
        <v>116298</v>
      </c>
      <c r="H29" s="23">
        <f t="shared" si="1"/>
        <v>1025</v>
      </c>
      <c r="I29" s="22">
        <v>106359</v>
      </c>
      <c r="J29" s="23">
        <f t="shared" si="2"/>
        <v>1025</v>
      </c>
      <c r="K29" s="22">
        <v>105193</v>
      </c>
      <c r="L29" s="23">
        <f t="shared" si="3"/>
        <v>1025</v>
      </c>
      <c r="M29" s="22">
        <v>101191</v>
      </c>
      <c r="N29" s="23">
        <f t="shared" si="4"/>
        <v>1025</v>
      </c>
      <c r="O29" s="22">
        <v>99467</v>
      </c>
      <c r="P29" s="23">
        <f t="shared" si="5"/>
        <v>1025</v>
      </c>
      <c r="Q29" s="22">
        <v>96963</v>
      </c>
      <c r="R29" s="23">
        <f t="shared" si="6"/>
        <v>1025</v>
      </c>
      <c r="S29" s="22">
        <v>94934</v>
      </c>
      <c r="T29" s="23">
        <f t="shared" si="7"/>
        <v>1025</v>
      </c>
      <c r="U29" s="22">
        <v>90764</v>
      </c>
      <c r="V29" s="23">
        <f t="shared" si="8"/>
        <v>1025</v>
      </c>
      <c r="W29" s="24"/>
      <c r="X29" s="12"/>
      <c r="Y29" s="27" t="s">
        <v>64</v>
      </c>
      <c r="Z29" s="28">
        <v>117474</v>
      </c>
    </row>
    <row r="30" spans="1:26" ht="21" customHeight="1">
      <c r="A30" s="18">
        <v>1026</v>
      </c>
      <c r="B30" s="19"/>
      <c r="C30" s="20" t="s">
        <v>15</v>
      </c>
      <c r="D30" s="20"/>
      <c r="E30" s="21">
        <v>91971</v>
      </c>
      <c r="F30" s="19">
        <f t="shared" si="0"/>
        <v>1026</v>
      </c>
      <c r="G30" s="22">
        <v>92902</v>
      </c>
      <c r="H30" s="23">
        <f t="shared" si="1"/>
        <v>1026</v>
      </c>
      <c r="I30" s="22">
        <v>87417</v>
      </c>
      <c r="J30" s="23">
        <f t="shared" si="2"/>
        <v>1026</v>
      </c>
      <c r="K30" s="22">
        <v>88799</v>
      </c>
      <c r="L30" s="23">
        <f t="shared" si="3"/>
        <v>1026</v>
      </c>
      <c r="M30" s="22">
        <v>81612</v>
      </c>
      <c r="N30" s="23">
        <f t="shared" si="4"/>
        <v>1026</v>
      </c>
      <c r="O30" s="22">
        <v>77442</v>
      </c>
      <c r="P30" s="23">
        <f t="shared" si="5"/>
        <v>1026</v>
      </c>
      <c r="Q30" s="22">
        <v>82178</v>
      </c>
      <c r="R30" s="23">
        <f t="shared" si="6"/>
        <v>1026</v>
      </c>
      <c r="S30" s="22">
        <v>81638</v>
      </c>
      <c r="T30" s="23">
        <f t="shared" si="7"/>
        <v>1026</v>
      </c>
      <c r="U30" s="22">
        <v>80553</v>
      </c>
      <c r="V30" s="23">
        <f t="shared" si="8"/>
        <v>1026</v>
      </c>
      <c r="W30" s="24"/>
      <c r="X30" s="12"/>
      <c r="Y30" s="27" t="s">
        <v>15</v>
      </c>
      <c r="Z30" s="28">
        <v>91971</v>
      </c>
    </row>
    <row r="31" spans="1:26" ht="21" customHeight="1">
      <c r="A31" s="18">
        <v>1027</v>
      </c>
      <c r="B31" s="19"/>
      <c r="C31" s="20" t="s">
        <v>14</v>
      </c>
      <c r="D31" s="20"/>
      <c r="E31" s="21">
        <v>129924</v>
      </c>
      <c r="F31" s="19">
        <f t="shared" si="0"/>
        <v>1027</v>
      </c>
      <c r="G31" s="22">
        <v>123123</v>
      </c>
      <c r="H31" s="23">
        <f t="shared" si="1"/>
        <v>1027</v>
      </c>
      <c r="I31" s="22">
        <v>115095</v>
      </c>
      <c r="J31" s="23">
        <f t="shared" si="2"/>
        <v>1027</v>
      </c>
      <c r="K31" s="22">
        <v>112225</v>
      </c>
      <c r="L31" s="23">
        <f t="shared" si="3"/>
        <v>1027</v>
      </c>
      <c r="M31" s="22">
        <v>107403</v>
      </c>
      <c r="N31" s="23">
        <f t="shared" si="4"/>
        <v>1027</v>
      </c>
      <c r="O31" s="22">
        <v>103210</v>
      </c>
      <c r="P31" s="23">
        <f t="shared" si="5"/>
        <v>1027</v>
      </c>
      <c r="Q31" s="22">
        <v>100562</v>
      </c>
      <c r="R31" s="23">
        <f t="shared" si="6"/>
        <v>1027</v>
      </c>
      <c r="S31" s="22">
        <v>98280</v>
      </c>
      <c r="T31" s="23">
        <f t="shared" si="7"/>
        <v>1027</v>
      </c>
      <c r="U31" s="22">
        <v>95659</v>
      </c>
      <c r="V31" s="23">
        <f t="shared" si="8"/>
        <v>1027</v>
      </c>
      <c r="W31" s="24"/>
      <c r="X31" s="12"/>
      <c r="Y31" s="27" t="s">
        <v>14</v>
      </c>
      <c r="Z31" s="28">
        <v>129924</v>
      </c>
    </row>
    <row r="32" spans="1:26" ht="21" customHeight="1">
      <c r="A32" s="18">
        <v>1028</v>
      </c>
      <c r="B32" s="19"/>
      <c r="C32" s="20" t="s">
        <v>16</v>
      </c>
      <c r="D32" s="20"/>
      <c r="E32" s="21">
        <v>126339</v>
      </c>
      <c r="F32" s="19">
        <f t="shared" si="0"/>
        <v>1028</v>
      </c>
      <c r="G32" s="22">
        <v>130375</v>
      </c>
      <c r="H32" s="23">
        <f t="shared" si="1"/>
        <v>1028</v>
      </c>
      <c r="I32" s="22">
        <v>123611</v>
      </c>
      <c r="J32" s="23">
        <f t="shared" si="2"/>
        <v>1028</v>
      </c>
      <c r="K32" s="22">
        <v>120603</v>
      </c>
      <c r="L32" s="23">
        <f t="shared" si="3"/>
        <v>1028</v>
      </c>
      <c r="M32" s="22">
        <v>115534</v>
      </c>
      <c r="N32" s="23">
        <f t="shared" si="4"/>
        <v>1028</v>
      </c>
      <c r="O32" s="22">
        <v>110585</v>
      </c>
      <c r="P32" s="23">
        <f t="shared" si="5"/>
        <v>1028</v>
      </c>
      <c r="Q32" s="22">
        <v>105611</v>
      </c>
      <c r="R32" s="23">
        <f t="shared" si="6"/>
        <v>1028</v>
      </c>
      <c r="S32" s="22">
        <v>104474</v>
      </c>
      <c r="T32" s="23">
        <f t="shared" si="7"/>
        <v>1028</v>
      </c>
      <c r="U32" s="22">
        <v>101048</v>
      </c>
      <c r="V32" s="23">
        <f t="shared" si="8"/>
        <v>1028</v>
      </c>
      <c r="W32" s="24"/>
      <c r="X32" s="12"/>
      <c r="Y32" s="27" t="s">
        <v>16</v>
      </c>
      <c r="Z32" s="28">
        <v>126339</v>
      </c>
    </row>
    <row r="33" spans="1:26" ht="21" customHeight="1">
      <c r="A33" s="18">
        <v>1029</v>
      </c>
      <c r="B33" s="19"/>
      <c r="C33" s="20" t="s">
        <v>24</v>
      </c>
      <c r="D33" s="20"/>
      <c r="E33" s="21">
        <v>115265</v>
      </c>
      <c r="F33" s="19">
        <f t="shared" si="0"/>
        <v>1029</v>
      </c>
      <c r="G33" s="22">
        <v>114929</v>
      </c>
      <c r="H33" s="23">
        <f t="shared" si="1"/>
        <v>1029</v>
      </c>
      <c r="I33" s="22">
        <v>109720</v>
      </c>
      <c r="J33" s="23">
        <f t="shared" si="2"/>
        <v>1029</v>
      </c>
      <c r="K33" s="22">
        <v>106840</v>
      </c>
      <c r="L33" s="23">
        <f t="shared" si="3"/>
        <v>1029</v>
      </c>
      <c r="M33" s="22">
        <v>105730</v>
      </c>
      <c r="N33" s="23">
        <f t="shared" si="4"/>
        <v>1029</v>
      </c>
      <c r="O33" s="22">
        <v>100929</v>
      </c>
      <c r="P33" s="23">
        <f t="shared" si="5"/>
        <v>1029</v>
      </c>
      <c r="Q33" s="22">
        <v>96119</v>
      </c>
      <c r="R33" s="23">
        <f t="shared" si="6"/>
        <v>1029</v>
      </c>
      <c r="S33" s="22">
        <v>95987</v>
      </c>
      <c r="T33" s="23">
        <f t="shared" si="7"/>
        <v>1029</v>
      </c>
      <c r="U33" s="22">
        <v>92700</v>
      </c>
      <c r="V33" s="23">
        <f t="shared" si="8"/>
        <v>1029</v>
      </c>
      <c r="W33" s="24"/>
      <c r="X33" s="12"/>
      <c r="Y33" s="27" t="s">
        <v>24</v>
      </c>
      <c r="Z33" s="28">
        <v>115265</v>
      </c>
    </row>
    <row r="34" spans="1:26" ht="21" customHeight="1">
      <c r="A34" s="18">
        <v>1030</v>
      </c>
      <c r="B34" s="19"/>
      <c r="C34" s="20" t="s">
        <v>25</v>
      </c>
      <c r="D34" s="20"/>
      <c r="E34" s="21">
        <v>126011</v>
      </c>
      <c r="F34" s="19">
        <f t="shared" si="0"/>
        <v>1030</v>
      </c>
      <c r="G34" s="22">
        <v>124831</v>
      </c>
      <c r="H34" s="23">
        <f t="shared" si="1"/>
        <v>1030</v>
      </c>
      <c r="I34" s="22">
        <v>116367</v>
      </c>
      <c r="J34" s="23">
        <f t="shared" si="2"/>
        <v>1030</v>
      </c>
      <c r="K34" s="22">
        <v>114792</v>
      </c>
      <c r="L34" s="23">
        <f t="shared" si="3"/>
        <v>1030</v>
      </c>
      <c r="M34" s="22">
        <v>108686</v>
      </c>
      <c r="N34" s="23">
        <f t="shared" si="4"/>
        <v>1030</v>
      </c>
      <c r="O34" s="22">
        <v>100066</v>
      </c>
      <c r="P34" s="23">
        <f t="shared" si="5"/>
        <v>1030</v>
      </c>
      <c r="Q34" s="22">
        <v>97939</v>
      </c>
      <c r="R34" s="23">
        <f t="shared" si="6"/>
        <v>1030</v>
      </c>
      <c r="S34" s="22">
        <v>99352</v>
      </c>
      <c r="T34" s="23">
        <f t="shared" si="7"/>
        <v>1030</v>
      </c>
      <c r="U34" s="22">
        <v>93324</v>
      </c>
      <c r="V34" s="23">
        <f t="shared" si="8"/>
        <v>1030</v>
      </c>
      <c r="W34" s="24"/>
      <c r="X34" s="12"/>
      <c r="Y34" s="29" t="s">
        <v>25</v>
      </c>
      <c r="Z34" s="30">
        <v>126011</v>
      </c>
    </row>
    <row r="35" spans="1:26" ht="21" customHeight="1">
      <c r="A35" s="18">
        <v>1031</v>
      </c>
      <c r="B35" s="19"/>
      <c r="C35" s="20" t="s">
        <v>26</v>
      </c>
      <c r="D35" s="20"/>
      <c r="E35" s="21">
        <v>108172</v>
      </c>
      <c r="F35" s="19">
        <f t="shared" si="0"/>
        <v>1031</v>
      </c>
      <c r="G35" s="22">
        <v>103928</v>
      </c>
      <c r="H35" s="23">
        <f t="shared" si="1"/>
        <v>1031</v>
      </c>
      <c r="I35" s="22">
        <v>97428</v>
      </c>
      <c r="J35" s="23">
        <f t="shared" si="2"/>
        <v>1031</v>
      </c>
      <c r="K35" s="22">
        <v>96090</v>
      </c>
      <c r="L35" s="23">
        <f t="shared" si="3"/>
        <v>1031</v>
      </c>
      <c r="M35" s="22">
        <v>89724</v>
      </c>
      <c r="N35" s="23">
        <f t="shared" si="4"/>
        <v>1031</v>
      </c>
      <c r="O35" s="22">
        <v>84052</v>
      </c>
      <c r="P35" s="23">
        <f t="shared" si="5"/>
        <v>1031</v>
      </c>
      <c r="Q35" s="22">
        <v>80414</v>
      </c>
      <c r="R35" s="23">
        <f t="shared" si="6"/>
        <v>1031</v>
      </c>
      <c r="S35" s="22">
        <v>83005</v>
      </c>
      <c r="T35" s="23">
        <f t="shared" si="7"/>
        <v>1031</v>
      </c>
      <c r="U35" s="22">
        <v>81322</v>
      </c>
      <c r="V35" s="23">
        <f t="shared" si="8"/>
        <v>1031</v>
      </c>
      <c r="W35" s="24"/>
      <c r="X35" s="12"/>
      <c r="Y35" s="25" t="s">
        <v>26</v>
      </c>
      <c r="Z35" s="26">
        <v>108172</v>
      </c>
    </row>
    <row r="36" spans="1:26" ht="21" customHeight="1">
      <c r="A36" s="18">
        <v>1032</v>
      </c>
      <c r="B36" s="19"/>
      <c r="C36" s="20" t="s">
        <v>18</v>
      </c>
      <c r="D36" s="20"/>
      <c r="E36" s="21">
        <v>104643</v>
      </c>
      <c r="F36" s="19">
        <f t="shared" si="0"/>
        <v>1032</v>
      </c>
      <c r="G36" s="22">
        <v>103896</v>
      </c>
      <c r="H36" s="23">
        <f t="shared" si="1"/>
        <v>1032</v>
      </c>
      <c r="I36" s="22">
        <v>96799</v>
      </c>
      <c r="J36" s="23">
        <f t="shared" si="2"/>
        <v>1032</v>
      </c>
      <c r="K36" s="22">
        <v>96541</v>
      </c>
      <c r="L36" s="23">
        <f t="shared" si="3"/>
        <v>1032</v>
      </c>
      <c r="M36" s="22">
        <v>90245</v>
      </c>
      <c r="N36" s="23">
        <f t="shared" si="4"/>
        <v>1032</v>
      </c>
      <c r="O36" s="22">
        <v>86165</v>
      </c>
      <c r="P36" s="23">
        <f t="shared" si="5"/>
        <v>1032</v>
      </c>
      <c r="Q36" s="22">
        <v>88551</v>
      </c>
      <c r="R36" s="23">
        <f t="shared" si="6"/>
        <v>1032</v>
      </c>
      <c r="S36" s="22">
        <v>88269</v>
      </c>
      <c r="T36" s="23">
        <f t="shared" si="7"/>
        <v>1032</v>
      </c>
      <c r="U36" s="22">
        <v>87598</v>
      </c>
      <c r="V36" s="23">
        <f t="shared" si="8"/>
        <v>1032</v>
      </c>
      <c r="W36" s="24"/>
      <c r="X36" s="12"/>
      <c r="Y36" s="27" t="s">
        <v>18</v>
      </c>
      <c r="Z36" s="28">
        <v>104643</v>
      </c>
    </row>
    <row r="37" spans="1:26" ht="21" customHeight="1">
      <c r="A37" s="18">
        <v>1033</v>
      </c>
      <c r="B37" s="19"/>
      <c r="C37" s="20" t="s">
        <v>11</v>
      </c>
      <c r="D37" s="20"/>
      <c r="E37" s="21">
        <v>128136</v>
      </c>
      <c r="F37" s="19">
        <f t="shared" si="0"/>
        <v>1033</v>
      </c>
      <c r="G37" s="22">
        <v>133267</v>
      </c>
      <c r="H37" s="23">
        <f t="shared" si="1"/>
        <v>1033</v>
      </c>
      <c r="I37" s="22">
        <v>128544</v>
      </c>
      <c r="J37" s="23">
        <f t="shared" si="2"/>
        <v>1033</v>
      </c>
      <c r="K37" s="22">
        <v>128509</v>
      </c>
      <c r="L37" s="23">
        <f t="shared" si="3"/>
        <v>1033</v>
      </c>
      <c r="M37" s="22">
        <v>119030</v>
      </c>
      <c r="N37" s="23">
        <f t="shared" si="4"/>
        <v>1033</v>
      </c>
      <c r="O37" s="22">
        <v>112871</v>
      </c>
      <c r="P37" s="23">
        <f t="shared" si="5"/>
        <v>1033</v>
      </c>
      <c r="Q37" s="22">
        <v>106512</v>
      </c>
      <c r="R37" s="23">
        <f t="shared" si="6"/>
        <v>1033</v>
      </c>
      <c r="S37" s="22">
        <v>111569</v>
      </c>
      <c r="T37" s="23">
        <f t="shared" si="7"/>
        <v>1033</v>
      </c>
      <c r="U37" s="22">
        <v>109066</v>
      </c>
      <c r="V37" s="23">
        <f t="shared" si="8"/>
        <v>1033</v>
      </c>
      <c r="W37" s="24"/>
      <c r="X37" s="12"/>
      <c r="Y37" s="27" t="s">
        <v>11</v>
      </c>
      <c r="Z37" s="28">
        <v>128136</v>
      </c>
    </row>
    <row r="38" spans="1:26" ht="21" customHeight="1">
      <c r="A38" s="18">
        <v>1034</v>
      </c>
      <c r="B38" s="19"/>
      <c r="C38" s="20" t="s">
        <v>17</v>
      </c>
      <c r="D38" s="20"/>
      <c r="E38" s="21">
        <v>99267</v>
      </c>
      <c r="F38" s="19">
        <f t="shared" si="0"/>
        <v>1034</v>
      </c>
      <c r="G38" s="22">
        <v>99219</v>
      </c>
      <c r="H38" s="23">
        <f t="shared" si="1"/>
        <v>1034</v>
      </c>
      <c r="I38" s="22">
        <v>94619</v>
      </c>
      <c r="J38" s="23">
        <f t="shared" si="2"/>
        <v>1034</v>
      </c>
      <c r="K38" s="22">
        <v>90959</v>
      </c>
      <c r="L38" s="23">
        <f t="shared" si="3"/>
        <v>1034</v>
      </c>
      <c r="M38" s="22">
        <v>88140</v>
      </c>
      <c r="N38" s="23">
        <f t="shared" si="4"/>
        <v>1034</v>
      </c>
      <c r="O38" s="22">
        <v>87103</v>
      </c>
      <c r="P38" s="23">
        <f t="shared" si="5"/>
        <v>1034</v>
      </c>
      <c r="Q38" s="22">
        <v>83415</v>
      </c>
      <c r="R38" s="23">
        <f t="shared" si="6"/>
        <v>1034</v>
      </c>
      <c r="S38" s="22">
        <v>83265</v>
      </c>
      <c r="T38" s="23">
        <f t="shared" si="7"/>
        <v>1034</v>
      </c>
      <c r="U38" s="22">
        <v>87652</v>
      </c>
      <c r="V38" s="23">
        <f t="shared" si="8"/>
        <v>1034</v>
      </c>
      <c r="W38" s="24"/>
      <c r="X38" s="12"/>
      <c r="Y38" s="27" t="s">
        <v>17</v>
      </c>
      <c r="Z38" s="28">
        <v>99267</v>
      </c>
    </row>
    <row r="39" spans="1:26" ht="21" customHeight="1">
      <c r="A39" s="18">
        <v>1035</v>
      </c>
      <c r="B39" s="19"/>
      <c r="C39" s="20" t="s">
        <v>29</v>
      </c>
      <c r="D39" s="20"/>
      <c r="E39" s="21">
        <v>122756</v>
      </c>
      <c r="F39" s="19">
        <f t="shared" si="0"/>
        <v>1035</v>
      </c>
      <c r="G39" s="22">
        <v>119474</v>
      </c>
      <c r="H39" s="23">
        <f t="shared" si="1"/>
        <v>1035</v>
      </c>
      <c r="I39" s="22">
        <v>111372</v>
      </c>
      <c r="J39" s="23">
        <f t="shared" si="2"/>
        <v>1035</v>
      </c>
      <c r="K39" s="22">
        <v>111345</v>
      </c>
      <c r="L39" s="23">
        <f t="shared" si="3"/>
        <v>1035</v>
      </c>
      <c r="M39" s="22">
        <v>103162</v>
      </c>
      <c r="N39" s="23">
        <f t="shared" si="4"/>
        <v>1035</v>
      </c>
      <c r="O39" s="22">
        <v>102363</v>
      </c>
      <c r="P39" s="23">
        <f t="shared" si="5"/>
        <v>1035</v>
      </c>
      <c r="Q39" s="22">
        <v>99232</v>
      </c>
      <c r="R39" s="23">
        <f t="shared" si="6"/>
        <v>1035</v>
      </c>
      <c r="S39" s="22">
        <v>97417</v>
      </c>
      <c r="T39" s="23">
        <f t="shared" si="7"/>
        <v>1035</v>
      </c>
      <c r="U39" s="22">
        <v>95410</v>
      </c>
      <c r="V39" s="23">
        <f t="shared" si="8"/>
        <v>1035</v>
      </c>
      <c r="W39" s="24"/>
      <c r="X39" s="12"/>
      <c r="Y39" s="27" t="s">
        <v>29</v>
      </c>
      <c r="Z39" s="28">
        <v>122756</v>
      </c>
    </row>
    <row r="40" spans="1:26" ht="21" customHeight="1">
      <c r="A40" s="18">
        <v>1036</v>
      </c>
      <c r="B40" s="19"/>
      <c r="C40" s="20" t="s">
        <v>27</v>
      </c>
      <c r="D40" s="20"/>
      <c r="E40" s="21">
        <v>118788</v>
      </c>
      <c r="F40" s="19">
        <f t="shared" si="0"/>
        <v>1036</v>
      </c>
      <c r="G40" s="22">
        <v>118435</v>
      </c>
      <c r="H40" s="23">
        <f t="shared" si="1"/>
        <v>1036</v>
      </c>
      <c r="I40" s="22">
        <v>121564</v>
      </c>
      <c r="J40" s="23">
        <f t="shared" si="2"/>
        <v>1036</v>
      </c>
      <c r="K40" s="22">
        <v>122326</v>
      </c>
      <c r="L40" s="23">
        <f t="shared" si="3"/>
        <v>1036</v>
      </c>
      <c r="M40" s="22">
        <v>114953</v>
      </c>
      <c r="N40" s="23">
        <f t="shared" si="4"/>
        <v>1036</v>
      </c>
      <c r="O40" s="22">
        <v>110267</v>
      </c>
      <c r="P40" s="23">
        <f t="shared" si="5"/>
        <v>1036</v>
      </c>
      <c r="Q40" s="22">
        <v>105110</v>
      </c>
      <c r="R40" s="23">
        <f t="shared" si="6"/>
        <v>1036</v>
      </c>
      <c r="S40" s="22">
        <v>104050</v>
      </c>
      <c r="T40" s="23">
        <f t="shared" si="7"/>
        <v>1036</v>
      </c>
      <c r="U40" s="22">
        <v>99773</v>
      </c>
      <c r="V40" s="23">
        <f t="shared" si="8"/>
        <v>1036</v>
      </c>
      <c r="W40" s="24"/>
      <c r="X40" s="12"/>
      <c r="Y40" s="27" t="s">
        <v>27</v>
      </c>
      <c r="Z40" s="28">
        <v>118788</v>
      </c>
    </row>
    <row r="41" spans="1:26" ht="21" customHeight="1">
      <c r="A41" s="18">
        <v>1037</v>
      </c>
      <c r="B41" s="19"/>
      <c r="C41" s="20" t="s">
        <v>37</v>
      </c>
      <c r="D41" s="20"/>
      <c r="E41" s="21">
        <v>115303</v>
      </c>
      <c r="F41" s="19">
        <f t="shared" si="0"/>
        <v>1037</v>
      </c>
      <c r="G41" s="22">
        <v>114201</v>
      </c>
      <c r="H41" s="23">
        <f t="shared" si="1"/>
        <v>1037</v>
      </c>
      <c r="I41" s="22">
        <v>105911</v>
      </c>
      <c r="J41" s="23">
        <f t="shared" si="2"/>
        <v>1037</v>
      </c>
      <c r="K41" s="22">
        <v>105800</v>
      </c>
      <c r="L41" s="23">
        <f t="shared" si="3"/>
        <v>1037</v>
      </c>
      <c r="M41" s="22">
        <v>99200</v>
      </c>
      <c r="N41" s="23">
        <f t="shared" si="4"/>
        <v>1037</v>
      </c>
      <c r="O41" s="22">
        <v>97349</v>
      </c>
      <c r="P41" s="23">
        <f t="shared" si="5"/>
        <v>1037</v>
      </c>
      <c r="Q41" s="22">
        <v>90524</v>
      </c>
      <c r="R41" s="23">
        <f t="shared" si="6"/>
        <v>1037</v>
      </c>
      <c r="S41" s="22">
        <v>91695</v>
      </c>
      <c r="T41" s="23">
        <f t="shared" si="7"/>
        <v>1037</v>
      </c>
      <c r="U41" s="22">
        <v>89169</v>
      </c>
      <c r="V41" s="23">
        <f t="shared" si="8"/>
        <v>1037</v>
      </c>
      <c r="W41" s="24"/>
      <c r="X41" s="12"/>
      <c r="Y41" s="27" t="s">
        <v>37</v>
      </c>
      <c r="Z41" s="28">
        <v>115303</v>
      </c>
    </row>
    <row r="42" spans="1:26" ht="21" customHeight="1">
      <c r="A42" s="18">
        <v>1038</v>
      </c>
      <c r="B42" s="19"/>
      <c r="C42" s="20" t="s">
        <v>36</v>
      </c>
      <c r="D42" s="20"/>
      <c r="E42" s="21">
        <v>113331</v>
      </c>
      <c r="F42" s="19">
        <f t="shared" si="0"/>
        <v>1038</v>
      </c>
      <c r="G42" s="22">
        <v>113194</v>
      </c>
      <c r="H42" s="23">
        <f t="shared" si="1"/>
        <v>1038</v>
      </c>
      <c r="I42" s="22">
        <v>104904</v>
      </c>
      <c r="J42" s="23">
        <f t="shared" si="2"/>
        <v>1038</v>
      </c>
      <c r="K42" s="22">
        <v>103362</v>
      </c>
      <c r="L42" s="23">
        <f t="shared" si="3"/>
        <v>1038</v>
      </c>
      <c r="M42" s="22">
        <v>95540</v>
      </c>
      <c r="N42" s="23">
        <f t="shared" si="4"/>
        <v>1038</v>
      </c>
      <c r="O42" s="22">
        <v>90072</v>
      </c>
      <c r="P42" s="23">
        <f t="shared" si="5"/>
        <v>1038</v>
      </c>
      <c r="Q42" s="22">
        <v>87905</v>
      </c>
      <c r="R42" s="23">
        <f t="shared" si="6"/>
        <v>1038</v>
      </c>
      <c r="S42" s="22">
        <v>89787</v>
      </c>
      <c r="T42" s="23">
        <f t="shared" si="7"/>
        <v>1038</v>
      </c>
      <c r="U42" s="22">
        <v>84090</v>
      </c>
      <c r="V42" s="23">
        <f t="shared" si="8"/>
        <v>1038</v>
      </c>
      <c r="W42" s="24"/>
      <c r="X42" s="12"/>
      <c r="Y42" s="27" t="s">
        <v>36</v>
      </c>
      <c r="Z42" s="28">
        <v>113331</v>
      </c>
    </row>
    <row r="43" spans="1:26" ht="21" customHeight="1">
      <c r="A43" s="18">
        <v>1039</v>
      </c>
      <c r="B43" s="19"/>
      <c r="C43" s="20" t="s">
        <v>20</v>
      </c>
      <c r="D43" s="20"/>
      <c r="E43" s="21">
        <v>108729</v>
      </c>
      <c r="F43" s="19">
        <f t="shared" si="0"/>
        <v>1039</v>
      </c>
      <c r="G43" s="22">
        <v>112679</v>
      </c>
      <c r="H43" s="23">
        <f t="shared" si="1"/>
        <v>1039</v>
      </c>
      <c r="I43" s="22">
        <v>104844</v>
      </c>
      <c r="J43" s="23">
        <f t="shared" si="2"/>
        <v>1039</v>
      </c>
      <c r="K43" s="22">
        <v>103242</v>
      </c>
      <c r="L43" s="23">
        <f t="shared" si="3"/>
        <v>1039</v>
      </c>
      <c r="M43" s="22">
        <v>95187</v>
      </c>
      <c r="N43" s="23">
        <f t="shared" si="4"/>
        <v>1039</v>
      </c>
      <c r="O43" s="22">
        <v>94293</v>
      </c>
      <c r="P43" s="23">
        <f t="shared" si="5"/>
        <v>1039</v>
      </c>
      <c r="Q43" s="22">
        <v>92988</v>
      </c>
      <c r="R43" s="23">
        <f t="shared" si="6"/>
        <v>1039</v>
      </c>
      <c r="S43" s="22">
        <v>91564</v>
      </c>
      <c r="T43" s="23">
        <f t="shared" si="7"/>
        <v>1039</v>
      </c>
      <c r="U43" s="22">
        <v>89975</v>
      </c>
      <c r="V43" s="23">
        <f t="shared" si="8"/>
        <v>1039</v>
      </c>
      <c r="W43" s="24"/>
      <c r="X43" s="12"/>
      <c r="Y43" s="27" t="s">
        <v>20</v>
      </c>
      <c r="Z43" s="28">
        <v>108729</v>
      </c>
    </row>
    <row r="44" spans="1:26" ht="21" customHeight="1">
      <c r="A44" s="18">
        <v>1040</v>
      </c>
      <c r="B44" s="19"/>
      <c r="C44" s="20" t="s">
        <v>21</v>
      </c>
      <c r="D44" s="20"/>
      <c r="E44" s="21">
        <v>129456</v>
      </c>
      <c r="F44" s="19">
        <f t="shared" si="0"/>
        <v>1040</v>
      </c>
      <c r="G44" s="22">
        <v>133005</v>
      </c>
      <c r="H44" s="23">
        <f t="shared" si="1"/>
        <v>1040</v>
      </c>
      <c r="I44" s="22">
        <v>130795</v>
      </c>
      <c r="J44" s="23">
        <f t="shared" si="2"/>
        <v>1040</v>
      </c>
      <c r="K44" s="22">
        <v>124928</v>
      </c>
      <c r="L44" s="23">
        <f t="shared" si="3"/>
        <v>1040</v>
      </c>
      <c r="M44" s="22">
        <v>121189</v>
      </c>
      <c r="N44" s="23">
        <f t="shared" si="4"/>
        <v>1040</v>
      </c>
      <c r="O44" s="22">
        <v>113702</v>
      </c>
      <c r="P44" s="23">
        <f t="shared" si="5"/>
        <v>1040</v>
      </c>
      <c r="Q44" s="22">
        <v>120692</v>
      </c>
      <c r="R44" s="23">
        <f t="shared" si="6"/>
        <v>1040</v>
      </c>
      <c r="S44" s="22">
        <v>119760</v>
      </c>
      <c r="T44" s="23">
        <f t="shared" si="7"/>
        <v>1040</v>
      </c>
      <c r="U44" s="22">
        <v>113593</v>
      </c>
      <c r="V44" s="23">
        <f t="shared" si="8"/>
        <v>1040</v>
      </c>
      <c r="W44" s="24"/>
      <c r="X44" s="12"/>
      <c r="Y44" s="27" t="s">
        <v>21</v>
      </c>
      <c r="Z44" s="28">
        <v>129456</v>
      </c>
    </row>
    <row r="45" spans="1:26" ht="21" customHeight="1">
      <c r="A45" s="18">
        <v>1041</v>
      </c>
      <c r="B45" s="19"/>
      <c r="C45" s="20" t="s">
        <v>19</v>
      </c>
      <c r="D45" s="20"/>
      <c r="E45" s="21">
        <v>113314</v>
      </c>
      <c r="F45" s="19">
        <f t="shared" si="0"/>
        <v>1041</v>
      </c>
      <c r="G45" s="22">
        <v>111174</v>
      </c>
      <c r="H45" s="23">
        <f t="shared" si="1"/>
        <v>1041</v>
      </c>
      <c r="I45" s="22">
        <v>103571</v>
      </c>
      <c r="J45" s="23">
        <f t="shared" si="2"/>
        <v>1041</v>
      </c>
      <c r="K45" s="22">
        <v>105230</v>
      </c>
      <c r="L45" s="23">
        <f t="shared" si="3"/>
        <v>1041</v>
      </c>
      <c r="M45" s="22">
        <v>97465</v>
      </c>
      <c r="N45" s="23">
        <f t="shared" si="4"/>
        <v>1041</v>
      </c>
      <c r="O45" s="22">
        <v>90595</v>
      </c>
      <c r="P45" s="23">
        <f t="shared" si="5"/>
        <v>1041</v>
      </c>
      <c r="Q45" s="22">
        <v>86950</v>
      </c>
      <c r="R45" s="23">
        <f t="shared" si="6"/>
        <v>1041</v>
      </c>
      <c r="S45" s="22">
        <v>84813</v>
      </c>
      <c r="T45" s="23">
        <f t="shared" si="7"/>
        <v>1041</v>
      </c>
      <c r="U45" s="22">
        <v>89899</v>
      </c>
      <c r="V45" s="23">
        <f t="shared" si="8"/>
        <v>1041</v>
      </c>
      <c r="W45" s="24"/>
      <c r="X45" s="12"/>
      <c r="Y45" s="27" t="s">
        <v>19</v>
      </c>
      <c r="Z45" s="28">
        <v>113314</v>
      </c>
    </row>
    <row r="46" spans="1:26" ht="21" customHeight="1">
      <c r="A46" s="18">
        <v>1042</v>
      </c>
      <c r="B46" s="19"/>
      <c r="C46" s="20" t="s">
        <v>22</v>
      </c>
      <c r="D46" s="20"/>
      <c r="E46" s="21">
        <v>112110</v>
      </c>
      <c r="F46" s="19">
        <f t="shared" si="0"/>
        <v>1042</v>
      </c>
      <c r="G46" s="22">
        <v>105651</v>
      </c>
      <c r="H46" s="23">
        <f t="shared" si="1"/>
        <v>1042</v>
      </c>
      <c r="I46" s="22">
        <v>101593</v>
      </c>
      <c r="J46" s="23">
        <f t="shared" si="2"/>
        <v>1042</v>
      </c>
      <c r="K46" s="22">
        <v>102698</v>
      </c>
      <c r="L46" s="23">
        <f t="shared" si="3"/>
        <v>1042</v>
      </c>
      <c r="M46" s="22">
        <v>93707</v>
      </c>
      <c r="N46" s="23">
        <f t="shared" si="4"/>
        <v>1042</v>
      </c>
      <c r="O46" s="22">
        <v>87613</v>
      </c>
      <c r="P46" s="23">
        <f t="shared" si="5"/>
        <v>1042</v>
      </c>
      <c r="Q46" s="22">
        <v>83210</v>
      </c>
      <c r="R46" s="23">
        <f t="shared" si="6"/>
        <v>1042</v>
      </c>
      <c r="S46" s="22">
        <v>82119</v>
      </c>
      <c r="T46" s="23">
        <f t="shared" si="7"/>
        <v>1042</v>
      </c>
      <c r="U46" s="22">
        <v>85352</v>
      </c>
      <c r="V46" s="23">
        <f t="shared" si="8"/>
        <v>1042</v>
      </c>
      <c r="W46" s="24"/>
      <c r="X46" s="12"/>
      <c r="Y46" s="27" t="s">
        <v>22</v>
      </c>
      <c r="Z46" s="28">
        <v>112110</v>
      </c>
    </row>
    <row r="47" spans="1:26" ht="21" customHeight="1">
      <c r="A47" s="18">
        <v>1043</v>
      </c>
      <c r="B47" s="19"/>
      <c r="C47" s="20" t="s">
        <v>92</v>
      </c>
      <c r="D47" s="20"/>
      <c r="E47" s="21">
        <v>100659</v>
      </c>
      <c r="F47" s="19">
        <f t="shared" si="0"/>
        <v>1043</v>
      </c>
      <c r="G47" s="22">
        <v>100200</v>
      </c>
      <c r="H47" s="23">
        <f t="shared" si="1"/>
        <v>1043</v>
      </c>
      <c r="I47" s="22">
        <v>96182</v>
      </c>
      <c r="J47" s="23">
        <f t="shared" si="2"/>
        <v>1043</v>
      </c>
      <c r="K47" s="22">
        <v>96913</v>
      </c>
      <c r="L47" s="23">
        <f t="shared" si="3"/>
        <v>1043</v>
      </c>
      <c r="M47" s="22">
        <v>88603</v>
      </c>
      <c r="N47" s="23">
        <f t="shared" si="4"/>
        <v>1043</v>
      </c>
      <c r="O47" s="22">
        <v>90070</v>
      </c>
      <c r="P47" s="23">
        <f t="shared" si="5"/>
        <v>1043</v>
      </c>
      <c r="Q47" s="22">
        <v>87190</v>
      </c>
      <c r="R47" s="23">
        <f t="shared" si="6"/>
        <v>1043</v>
      </c>
      <c r="S47" s="22">
        <v>84482</v>
      </c>
      <c r="T47" s="23">
        <f t="shared" si="7"/>
        <v>1043</v>
      </c>
      <c r="U47" s="22">
        <v>86730</v>
      </c>
      <c r="V47" s="23">
        <f t="shared" si="8"/>
        <v>1043</v>
      </c>
      <c r="W47" s="24"/>
      <c r="X47" s="12"/>
      <c r="Y47" s="27" t="s">
        <v>92</v>
      </c>
      <c r="Z47" s="28">
        <v>100659</v>
      </c>
    </row>
    <row r="48" spans="1:26" ht="21" customHeight="1">
      <c r="A48" s="18">
        <v>1044</v>
      </c>
      <c r="B48" s="19"/>
      <c r="C48" s="20" t="s">
        <v>23</v>
      </c>
      <c r="D48" s="20"/>
      <c r="E48" s="21">
        <v>105408</v>
      </c>
      <c r="F48" s="19">
        <f t="shared" si="0"/>
        <v>1044</v>
      </c>
      <c r="G48" s="22">
        <v>107815</v>
      </c>
      <c r="H48" s="23">
        <f t="shared" si="1"/>
        <v>1044</v>
      </c>
      <c r="I48" s="22">
        <v>98179</v>
      </c>
      <c r="J48" s="23">
        <f t="shared" si="2"/>
        <v>1044</v>
      </c>
      <c r="K48" s="22">
        <v>90568</v>
      </c>
      <c r="L48" s="23">
        <f t="shared" si="3"/>
        <v>1044</v>
      </c>
      <c r="M48" s="22">
        <v>93112</v>
      </c>
      <c r="N48" s="23">
        <f t="shared" si="4"/>
        <v>1044</v>
      </c>
      <c r="O48" s="22">
        <v>89836</v>
      </c>
      <c r="P48" s="23">
        <f t="shared" si="5"/>
        <v>1044</v>
      </c>
      <c r="Q48" s="22">
        <v>86307</v>
      </c>
      <c r="R48" s="23">
        <f t="shared" si="6"/>
        <v>1044</v>
      </c>
      <c r="S48" s="22">
        <v>87698</v>
      </c>
      <c r="T48" s="23">
        <f t="shared" si="7"/>
        <v>1044</v>
      </c>
      <c r="U48" s="22">
        <v>84400</v>
      </c>
      <c r="V48" s="23">
        <f t="shared" si="8"/>
        <v>1044</v>
      </c>
      <c r="W48" s="24"/>
      <c r="X48" s="12"/>
      <c r="Y48" s="27" t="s">
        <v>23</v>
      </c>
      <c r="Z48" s="28">
        <v>105408</v>
      </c>
    </row>
    <row r="49" spans="1:26" ht="21" customHeight="1">
      <c r="A49" s="18">
        <v>1045</v>
      </c>
      <c r="B49" s="19"/>
      <c r="C49" s="20" t="s">
        <v>93</v>
      </c>
      <c r="D49" s="20"/>
      <c r="E49" s="21">
        <v>91429</v>
      </c>
      <c r="F49" s="19">
        <f t="shared" si="0"/>
        <v>1045</v>
      </c>
      <c r="G49" s="22">
        <v>93747</v>
      </c>
      <c r="H49" s="23">
        <f t="shared" si="1"/>
        <v>1045</v>
      </c>
      <c r="I49" s="22">
        <v>94666</v>
      </c>
      <c r="J49" s="23">
        <f t="shared" si="2"/>
        <v>1045</v>
      </c>
      <c r="K49" s="22">
        <v>95422</v>
      </c>
      <c r="L49" s="23">
        <f t="shared" si="3"/>
        <v>1045</v>
      </c>
      <c r="M49" s="22">
        <v>88865</v>
      </c>
      <c r="N49" s="23">
        <f t="shared" si="4"/>
        <v>1045</v>
      </c>
      <c r="O49" s="22" t="s">
        <v>127</v>
      </c>
      <c r="P49" s="23">
        <f t="shared" si="5"/>
        <v>1045</v>
      </c>
      <c r="Q49" s="22" t="s">
        <v>127</v>
      </c>
      <c r="R49" s="23">
        <f t="shared" si="6"/>
        <v>1045</v>
      </c>
      <c r="S49" s="22">
        <v>93344</v>
      </c>
      <c r="T49" s="23">
        <f t="shared" si="7"/>
        <v>1045</v>
      </c>
      <c r="U49" s="22">
        <v>97235</v>
      </c>
      <c r="V49" s="23">
        <f t="shared" si="8"/>
        <v>1045</v>
      </c>
      <c r="W49" s="24"/>
      <c r="X49" s="12"/>
      <c r="Y49" s="27" t="s">
        <v>93</v>
      </c>
      <c r="Z49" s="28">
        <v>91429</v>
      </c>
    </row>
    <row r="50" spans="1:26" ht="21" customHeight="1">
      <c r="A50" s="18">
        <v>1046</v>
      </c>
      <c r="B50" s="19"/>
      <c r="C50" s="20" t="s">
        <v>34</v>
      </c>
      <c r="D50" s="20"/>
      <c r="E50" s="31" t="s">
        <v>127</v>
      </c>
      <c r="F50" s="19">
        <f t="shared" si="0"/>
        <v>1046</v>
      </c>
      <c r="G50" s="22">
        <v>108682</v>
      </c>
      <c r="H50" s="23">
        <f t="shared" si="1"/>
        <v>1046</v>
      </c>
      <c r="I50" s="22">
        <v>104006</v>
      </c>
      <c r="J50" s="23">
        <f t="shared" si="2"/>
        <v>1046</v>
      </c>
      <c r="K50" s="22">
        <v>104948</v>
      </c>
      <c r="L50" s="23">
        <f t="shared" si="3"/>
        <v>1046</v>
      </c>
      <c r="M50" s="22">
        <v>96970</v>
      </c>
      <c r="N50" s="23">
        <f t="shared" si="4"/>
        <v>1046</v>
      </c>
      <c r="O50" s="22">
        <v>98292</v>
      </c>
      <c r="P50" s="23">
        <f t="shared" si="5"/>
        <v>1046</v>
      </c>
      <c r="Q50" s="22">
        <v>99412</v>
      </c>
      <c r="R50" s="23">
        <f t="shared" si="6"/>
        <v>1046</v>
      </c>
      <c r="S50" s="22">
        <v>99599</v>
      </c>
      <c r="T50" s="23">
        <f t="shared" si="7"/>
        <v>1046</v>
      </c>
      <c r="U50" s="22">
        <v>94909</v>
      </c>
      <c r="V50" s="23">
        <f t="shared" si="8"/>
        <v>1046</v>
      </c>
      <c r="W50" s="24"/>
      <c r="X50" s="12"/>
      <c r="Y50" s="27" t="s">
        <v>34</v>
      </c>
      <c r="Z50" s="32" t="s">
        <v>127</v>
      </c>
    </row>
    <row r="51" spans="1:26" ht="21" customHeight="1">
      <c r="A51" s="18">
        <v>1047</v>
      </c>
      <c r="B51" s="19"/>
      <c r="C51" s="20" t="s">
        <v>59</v>
      </c>
      <c r="D51" s="20"/>
      <c r="E51" s="21">
        <v>101301</v>
      </c>
      <c r="F51" s="19">
        <f t="shared" si="0"/>
        <v>1047</v>
      </c>
      <c r="G51" s="22">
        <v>100397</v>
      </c>
      <c r="H51" s="23">
        <f t="shared" si="1"/>
        <v>1047</v>
      </c>
      <c r="I51" s="22">
        <v>96741</v>
      </c>
      <c r="J51" s="23">
        <f t="shared" si="2"/>
        <v>1047</v>
      </c>
      <c r="K51" s="22">
        <v>96560</v>
      </c>
      <c r="L51" s="23">
        <f t="shared" si="3"/>
        <v>1047</v>
      </c>
      <c r="M51" s="22">
        <v>92878</v>
      </c>
      <c r="N51" s="23">
        <f t="shared" si="4"/>
        <v>1047</v>
      </c>
      <c r="O51" s="22">
        <v>95501</v>
      </c>
      <c r="P51" s="23">
        <f t="shared" si="5"/>
        <v>1047</v>
      </c>
      <c r="Q51" s="22">
        <v>98314</v>
      </c>
      <c r="R51" s="23">
        <f t="shared" si="6"/>
        <v>1047</v>
      </c>
      <c r="S51" s="22">
        <v>96755</v>
      </c>
      <c r="T51" s="23">
        <f t="shared" si="7"/>
        <v>1047</v>
      </c>
      <c r="U51" s="22">
        <v>94350</v>
      </c>
      <c r="V51" s="23">
        <f t="shared" si="8"/>
        <v>1047</v>
      </c>
      <c r="W51" s="24"/>
      <c r="X51" s="12"/>
      <c r="Y51" s="27" t="s">
        <v>59</v>
      </c>
      <c r="Z51" s="28">
        <v>101301</v>
      </c>
    </row>
    <row r="52" spans="1:26" ht="21" customHeight="1">
      <c r="A52" s="18">
        <v>1048</v>
      </c>
      <c r="B52" s="19"/>
      <c r="C52" s="20" t="s">
        <v>94</v>
      </c>
      <c r="D52" s="20"/>
      <c r="E52" s="21">
        <v>112268</v>
      </c>
      <c r="F52" s="19">
        <f t="shared" si="0"/>
        <v>1048</v>
      </c>
      <c r="G52" s="22">
        <v>114259</v>
      </c>
      <c r="H52" s="23">
        <f t="shared" si="1"/>
        <v>1048</v>
      </c>
      <c r="I52" s="22">
        <v>108713</v>
      </c>
      <c r="J52" s="23">
        <f t="shared" si="2"/>
        <v>1048</v>
      </c>
      <c r="K52" s="22">
        <v>104611</v>
      </c>
      <c r="L52" s="23">
        <f t="shared" si="3"/>
        <v>1048</v>
      </c>
      <c r="M52" s="22">
        <v>109748</v>
      </c>
      <c r="N52" s="23">
        <f t="shared" si="4"/>
        <v>1048</v>
      </c>
      <c r="O52" s="22">
        <v>105406</v>
      </c>
      <c r="P52" s="23">
        <f t="shared" si="5"/>
        <v>1048</v>
      </c>
      <c r="Q52" s="22">
        <v>100237</v>
      </c>
      <c r="R52" s="23">
        <f t="shared" si="6"/>
        <v>1048</v>
      </c>
      <c r="S52" s="22">
        <v>97425</v>
      </c>
      <c r="T52" s="23">
        <f t="shared" si="7"/>
        <v>1048</v>
      </c>
      <c r="U52" s="22">
        <v>98693</v>
      </c>
      <c r="V52" s="23">
        <f t="shared" si="8"/>
        <v>1048</v>
      </c>
      <c r="W52" s="24"/>
      <c r="X52" s="12"/>
      <c r="Y52" s="27" t="s">
        <v>94</v>
      </c>
      <c r="Z52" s="28">
        <v>112268</v>
      </c>
    </row>
    <row r="53" spans="1:26" ht="21" customHeight="1">
      <c r="A53" s="18">
        <v>1049</v>
      </c>
      <c r="B53" s="19"/>
      <c r="C53" s="20" t="s">
        <v>95</v>
      </c>
      <c r="D53" s="20"/>
      <c r="E53" s="21">
        <v>105175</v>
      </c>
      <c r="F53" s="19">
        <f t="shared" si="0"/>
        <v>1049</v>
      </c>
      <c r="G53" s="22">
        <v>105884</v>
      </c>
      <c r="H53" s="23">
        <f t="shared" si="1"/>
        <v>1049</v>
      </c>
      <c r="I53" s="22">
        <v>98507</v>
      </c>
      <c r="J53" s="23">
        <f t="shared" si="2"/>
        <v>1049</v>
      </c>
      <c r="K53" s="22">
        <v>95017</v>
      </c>
      <c r="L53" s="23">
        <f t="shared" si="3"/>
        <v>1049</v>
      </c>
      <c r="M53" s="22">
        <v>90701</v>
      </c>
      <c r="N53" s="23">
        <f t="shared" si="4"/>
        <v>1049</v>
      </c>
      <c r="O53" s="22">
        <v>83850</v>
      </c>
      <c r="P53" s="23">
        <f t="shared" si="5"/>
        <v>1049</v>
      </c>
      <c r="Q53" s="22">
        <v>85888</v>
      </c>
      <c r="R53" s="23">
        <f t="shared" si="6"/>
        <v>1049</v>
      </c>
      <c r="S53" s="22">
        <v>85587</v>
      </c>
      <c r="T53" s="23">
        <f t="shared" si="7"/>
        <v>1049</v>
      </c>
      <c r="U53" s="22">
        <v>84942</v>
      </c>
      <c r="V53" s="23">
        <f t="shared" si="8"/>
        <v>1049</v>
      </c>
      <c r="W53" s="24"/>
      <c r="X53" s="12"/>
      <c r="Y53" s="27" t="s">
        <v>95</v>
      </c>
      <c r="Z53" s="28">
        <v>105175</v>
      </c>
    </row>
    <row r="54" spans="1:26" ht="21" customHeight="1">
      <c r="A54" s="18">
        <v>1050</v>
      </c>
      <c r="B54" s="19"/>
      <c r="C54" s="20" t="s">
        <v>96</v>
      </c>
      <c r="D54" s="20"/>
      <c r="E54" s="31" t="s">
        <v>127</v>
      </c>
      <c r="F54" s="19">
        <f t="shared" si="0"/>
        <v>1050</v>
      </c>
      <c r="G54" s="22">
        <v>89737</v>
      </c>
      <c r="H54" s="23">
        <f t="shared" si="1"/>
        <v>1050</v>
      </c>
      <c r="I54" s="22">
        <v>82849</v>
      </c>
      <c r="J54" s="23">
        <f t="shared" si="2"/>
        <v>1050</v>
      </c>
      <c r="K54" s="22">
        <v>78273</v>
      </c>
      <c r="L54" s="23">
        <f t="shared" si="3"/>
        <v>1050</v>
      </c>
      <c r="M54" s="22">
        <v>81728</v>
      </c>
      <c r="N54" s="23">
        <f t="shared" si="4"/>
        <v>1050</v>
      </c>
      <c r="O54" s="22">
        <v>75660</v>
      </c>
      <c r="P54" s="23">
        <f t="shared" si="5"/>
        <v>1050</v>
      </c>
      <c r="Q54" s="22">
        <v>74998</v>
      </c>
      <c r="R54" s="23">
        <f t="shared" si="6"/>
        <v>1050</v>
      </c>
      <c r="S54" s="22">
        <v>75366</v>
      </c>
      <c r="T54" s="23">
        <f t="shared" si="7"/>
        <v>1050</v>
      </c>
      <c r="U54" s="22">
        <v>71594</v>
      </c>
      <c r="V54" s="23">
        <f t="shared" si="8"/>
        <v>1050</v>
      </c>
      <c r="W54" s="24"/>
      <c r="X54" s="12"/>
      <c r="Y54" s="27" t="s">
        <v>96</v>
      </c>
      <c r="Z54" s="32" t="s">
        <v>127</v>
      </c>
    </row>
    <row r="55" spans="1:26" ht="21" customHeight="1">
      <c r="A55" s="18">
        <v>1051</v>
      </c>
      <c r="B55" s="19"/>
      <c r="C55" s="20" t="s">
        <v>97</v>
      </c>
      <c r="D55" s="20"/>
      <c r="E55" s="21">
        <v>106812</v>
      </c>
      <c r="F55" s="19">
        <f t="shared" si="0"/>
        <v>1051</v>
      </c>
      <c r="G55" s="22">
        <v>107755</v>
      </c>
      <c r="H55" s="23">
        <f t="shared" si="1"/>
        <v>1051</v>
      </c>
      <c r="I55" s="22">
        <v>100381</v>
      </c>
      <c r="J55" s="23">
        <f t="shared" si="2"/>
        <v>1051</v>
      </c>
      <c r="K55" s="22">
        <v>94676</v>
      </c>
      <c r="L55" s="23">
        <f t="shared" si="3"/>
        <v>1051</v>
      </c>
      <c r="M55" s="22">
        <v>95011</v>
      </c>
      <c r="N55" s="23">
        <f t="shared" si="4"/>
        <v>1051</v>
      </c>
      <c r="O55" s="22">
        <v>94807</v>
      </c>
      <c r="P55" s="23">
        <f t="shared" si="5"/>
        <v>1051</v>
      </c>
      <c r="Q55" s="22">
        <v>91570</v>
      </c>
      <c r="R55" s="23">
        <f t="shared" si="6"/>
        <v>1051</v>
      </c>
      <c r="S55" s="22">
        <v>90102</v>
      </c>
      <c r="T55" s="23">
        <f t="shared" si="7"/>
        <v>1051</v>
      </c>
      <c r="U55" s="22">
        <v>86521</v>
      </c>
      <c r="V55" s="23">
        <f t="shared" si="8"/>
        <v>1051</v>
      </c>
      <c r="W55" s="24"/>
      <c r="X55" s="12"/>
      <c r="Y55" s="27" t="s">
        <v>97</v>
      </c>
      <c r="Z55" s="28">
        <v>106812</v>
      </c>
    </row>
    <row r="56" spans="1:26" ht="21" customHeight="1">
      <c r="A56" s="18">
        <v>1052</v>
      </c>
      <c r="B56" s="19"/>
      <c r="C56" s="20" t="s">
        <v>60</v>
      </c>
      <c r="D56" s="20"/>
      <c r="E56" s="31" t="s">
        <v>127</v>
      </c>
      <c r="F56" s="19">
        <f t="shared" si="0"/>
        <v>1052</v>
      </c>
      <c r="G56" s="22">
        <v>116571</v>
      </c>
      <c r="H56" s="23">
        <f t="shared" si="1"/>
        <v>1052</v>
      </c>
      <c r="I56" s="22">
        <v>126154</v>
      </c>
      <c r="J56" s="23">
        <f t="shared" si="2"/>
        <v>1052</v>
      </c>
      <c r="K56" s="22"/>
      <c r="L56" s="23">
        <f t="shared" si="3"/>
        <v>1052</v>
      </c>
      <c r="M56" s="22">
        <v>119215</v>
      </c>
      <c r="N56" s="23">
        <f t="shared" si="4"/>
        <v>1052</v>
      </c>
      <c r="O56" s="22">
        <v>117431</v>
      </c>
      <c r="P56" s="23">
        <f t="shared" si="5"/>
        <v>1052</v>
      </c>
      <c r="Q56" s="22">
        <v>112106</v>
      </c>
      <c r="R56" s="23">
        <f t="shared" si="6"/>
        <v>1052</v>
      </c>
      <c r="S56" s="22">
        <v>112072</v>
      </c>
      <c r="T56" s="23">
        <f t="shared" si="7"/>
        <v>1052</v>
      </c>
      <c r="U56" s="22">
        <v>107747</v>
      </c>
      <c r="V56" s="23">
        <f t="shared" si="8"/>
        <v>1052</v>
      </c>
      <c r="W56" s="24"/>
      <c r="X56" s="12"/>
      <c r="Y56" s="27" t="s">
        <v>60</v>
      </c>
      <c r="Z56" s="32" t="s">
        <v>127</v>
      </c>
    </row>
    <row r="57" spans="1:26" ht="21" customHeight="1">
      <c r="A57" s="18">
        <v>1053</v>
      </c>
      <c r="B57" s="19"/>
      <c r="C57" s="20" t="s">
        <v>61</v>
      </c>
      <c r="D57" s="20"/>
      <c r="E57" s="21">
        <v>110167</v>
      </c>
      <c r="F57" s="19">
        <f t="shared" si="0"/>
        <v>1053</v>
      </c>
      <c r="G57" s="22">
        <v>100290</v>
      </c>
      <c r="H57" s="23">
        <f t="shared" si="1"/>
        <v>1053</v>
      </c>
      <c r="I57" s="22">
        <v>107692</v>
      </c>
      <c r="J57" s="23">
        <f t="shared" si="2"/>
        <v>1053</v>
      </c>
      <c r="K57" s="22"/>
      <c r="L57" s="23">
        <f t="shared" si="3"/>
        <v>1053</v>
      </c>
      <c r="M57" s="22">
        <v>98825</v>
      </c>
      <c r="N57" s="23">
        <f t="shared" si="4"/>
        <v>1053</v>
      </c>
      <c r="O57" s="22">
        <v>90764</v>
      </c>
      <c r="P57" s="23">
        <f t="shared" si="5"/>
        <v>1053</v>
      </c>
      <c r="Q57" s="22">
        <v>90916</v>
      </c>
      <c r="R57" s="23">
        <f t="shared" si="6"/>
        <v>1053</v>
      </c>
      <c r="S57" s="22">
        <v>88436</v>
      </c>
      <c r="T57" s="23">
        <f t="shared" si="7"/>
        <v>1053</v>
      </c>
      <c r="U57" s="22">
        <v>86507</v>
      </c>
      <c r="V57" s="23">
        <f t="shared" si="8"/>
        <v>1053</v>
      </c>
      <c r="W57" s="24"/>
      <c r="X57" s="12"/>
      <c r="Y57" s="27" t="s">
        <v>61</v>
      </c>
      <c r="Z57" s="28">
        <v>110167</v>
      </c>
    </row>
    <row r="58" spans="1:26" ht="21" customHeight="1">
      <c r="A58" s="18">
        <v>1054</v>
      </c>
      <c r="B58" s="19"/>
      <c r="C58" s="20" t="s">
        <v>62</v>
      </c>
      <c r="D58" s="20"/>
      <c r="E58" s="31" t="s">
        <v>127</v>
      </c>
      <c r="F58" s="19">
        <f t="shared" si="0"/>
        <v>1054</v>
      </c>
      <c r="G58" s="22">
        <v>98425</v>
      </c>
      <c r="H58" s="23">
        <f t="shared" si="1"/>
        <v>1054</v>
      </c>
      <c r="I58" s="22">
        <v>102857</v>
      </c>
      <c r="J58" s="23">
        <f t="shared" si="2"/>
        <v>1054</v>
      </c>
      <c r="K58" s="22"/>
      <c r="L58" s="23">
        <f t="shared" si="3"/>
        <v>1054</v>
      </c>
      <c r="M58" s="22">
        <v>98299</v>
      </c>
      <c r="N58" s="23">
        <f t="shared" si="4"/>
        <v>1054</v>
      </c>
      <c r="O58" s="22">
        <v>92121</v>
      </c>
      <c r="P58" s="23">
        <f t="shared" si="5"/>
        <v>1054</v>
      </c>
      <c r="Q58" s="22">
        <v>92858</v>
      </c>
      <c r="R58" s="23">
        <f t="shared" si="6"/>
        <v>1054</v>
      </c>
      <c r="S58" s="22">
        <v>92224</v>
      </c>
      <c r="T58" s="23">
        <f t="shared" si="7"/>
        <v>1054</v>
      </c>
      <c r="U58" s="22">
        <v>90838</v>
      </c>
      <c r="V58" s="23">
        <f t="shared" si="8"/>
        <v>1054</v>
      </c>
      <c r="W58" s="24"/>
      <c r="X58" s="12"/>
      <c r="Y58" s="27" t="s">
        <v>62</v>
      </c>
      <c r="Z58" s="32" t="s">
        <v>127</v>
      </c>
    </row>
    <row r="59" spans="1:26" ht="21" customHeight="1">
      <c r="A59" s="18">
        <v>1055</v>
      </c>
      <c r="B59" s="19"/>
      <c r="C59" s="20" t="s">
        <v>98</v>
      </c>
      <c r="D59" s="20"/>
      <c r="E59" s="21">
        <v>100991</v>
      </c>
      <c r="F59" s="19">
        <f t="shared" si="0"/>
        <v>1055</v>
      </c>
      <c r="G59" s="22">
        <v>93160</v>
      </c>
      <c r="H59" s="23">
        <f t="shared" si="1"/>
        <v>1055</v>
      </c>
      <c r="I59" s="22">
        <v>91692</v>
      </c>
      <c r="J59" s="23">
        <f t="shared" si="2"/>
        <v>1055</v>
      </c>
      <c r="K59" s="22">
        <v>89177</v>
      </c>
      <c r="L59" s="23">
        <f t="shared" si="3"/>
        <v>1055</v>
      </c>
      <c r="M59" s="22">
        <v>83617</v>
      </c>
      <c r="N59" s="23">
        <f t="shared" si="4"/>
        <v>1055</v>
      </c>
      <c r="O59" s="22">
        <v>81609</v>
      </c>
      <c r="P59" s="23">
        <f t="shared" si="5"/>
        <v>1055</v>
      </c>
      <c r="Q59" s="22">
        <v>79138</v>
      </c>
      <c r="R59" s="23">
        <f t="shared" si="6"/>
        <v>1055</v>
      </c>
      <c r="S59" s="22">
        <v>78945</v>
      </c>
      <c r="T59" s="23">
        <f t="shared" si="7"/>
        <v>1055</v>
      </c>
      <c r="U59" s="22">
        <v>80558</v>
      </c>
      <c r="V59" s="23">
        <f t="shared" si="8"/>
        <v>1055</v>
      </c>
      <c r="W59" s="24"/>
      <c r="X59" s="12"/>
      <c r="Y59" s="27" t="s">
        <v>98</v>
      </c>
      <c r="Z59" s="28">
        <v>100991</v>
      </c>
    </row>
    <row r="60" spans="1:26" ht="21" customHeight="1">
      <c r="A60" s="18">
        <v>1056</v>
      </c>
      <c r="B60" s="19"/>
      <c r="C60" s="20" t="s">
        <v>41</v>
      </c>
      <c r="D60" s="20"/>
      <c r="E60" s="21">
        <v>184655</v>
      </c>
      <c r="F60" s="19">
        <f t="shared" si="0"/>
        <v>1056</v>
      </c>
      <c r="G60" s="22">
        <v>180976</v>
      </c>
      <c r="H60" s="23">
        <f t="shared" si="1"/>
        <v>1056</v>
      </c>
      <c r="I60" s="22">
        <v>172716</v>
      </c>
      <c r="J60" s="23">
        <f t="shared" si="2"/>
        <v>1056</v>
      </c>
      <c r="K60" s="22">
        <v>157877</v>
      </c>
      <c r="L60" s="23">
        <f t="shared" si="3"/>
        <v>1056</v>
      </c>
      <c r="M60" s="22">
        <v>155819</v>
      </c>
      <c r="N60" s="23">
        <f t="shared" si="4"/>
        <v>1056</v>
      </c>
      <c r="O60" s="22">
        <v>155151</v>
      </c>
      <c r="P60" s="23">
        <f t="shared" si="5"/>
        <v>1056</v>
      </c>
      <c r="Q60" s="22">
        <v>148074</v>
      </c>
      <c r="R60" s="23">
        <f t="shared" si="6"/>
        <v>1056</v>
      </c>
      <c r="S60" s="22">
        <v>144674</v>
      </c>
      <c r="T60" s="23">
        <f t="shared" si="7"/>
        <v>1056</v>
      </c>
      <c r="U60" s="22">
        <v>136587</v>
      </c>
      <c r="V60" s="23">
        <f t="shared" si="8"/>
        <v>1056</v>
      </c>
      <c r="W60" s="24"/>
      <c r="X60" s="12"/>
      <c r="Y60" s="27" t="s">
        <v>41</v>
      </c>
      <c r="Z60" s="28">
        <v>184655</v>
      </c>
    </row>
    <row r="61" spans="1:26" ht="21" customHeight="1">
      <c r="A61" s="18">
        <v>1057</v>
      </c>
      <c r="B61" s="19"/>
      <c r="C61" s="20" t="s">
        <v>42</v>
      </c>
      <c r="D61" s="20"/>
      <c r="E61" s="21">
        <v>151437</v>
      </c>
      <c r="F61" s="19">
        <f t="shared" si="0"/>
        <v>1057</v>
      </c>
      <c r="G61" s="22">
        <v>149292</v>
      </c>
      <c r="H61" s="23">
        <f t="shared" si="1"/>
        <v>1057</v>
      </c>
      <c r="I61" s="22">
        <v>146253</v>
      </c>
      <c r="J61" s="23">
        <f t="shared" si="2"/>
        <v>1057</v>
      </c>
      <c r="K61" s="22">
        <v>145093</v>
      </c>
      <c r="L61" s="23">
        <f t="shared" si="3"/>
        <v>1057</v>
      </c>
      <c r="M61" s="22">
        <v>132884</v>
      </c>
      <c r="N61" s="23">
        <f t="shared" si="4"/>
        <v>1057</v>
      </c>
      <c r="O61" s="22">
        <v>134336</v>
      </c>
      <c r="P61" s="23">
        <f t="shared" si="5"/>
        <v>1057</v>
      </c>
      <c r="Q61" s="22">
        <v>126004</v>
      </c>
      <c r="R61" s="23">
        <f t="shared" si="6"/>
        <v>1057</v>
      </c>
      <c r="S61" s="22">
        <v>131115</v>
      </c>
      <c r="T61" s="23">
        <f t="shared" si="7"/>
        <v>1057</v>
      </c>
      <c r="U61" s="22">
        <v>125905</v>
      </c>
      <c r="V61" s="23">
        <f t="shared" si="8"/>
        <v>1057</v>
      </c>
      <c r="W61" s="24"/>
      <c r="X61" s="12"/>
      <c r="Y61" s="27" t="s">
        <v>42</v>
      </c>
      <c r="Z61" s="28">
        <v>151437</v>
      </c>
    </row>
    <row r="62" spans="1:26" ht="21" customHeight="1">
      <c r="A62" s="18">
        <v>1058</v>
      </c>
      <c r="B62" s="19"/>
      <c r="C62" s="20" t="s">
        <v>40</v>
      </c>
      <c r="D62" s="20"/>
      <c r="E62" s="21">
        <v>189801</v>
      </c>
      <c r="F62" s="19">
        <f t="shared" si="0"/>
        <v>1058</v>
      </c>
      <c r="G62" s="22">
        <v>182147</v>
      </c>
      <c r="H62" s="23">
        <f t="shared" si="1"/>
        <v>1058</v>
      </c>
      <c r="I62" s="22">
        <v>168786</v>
      </c>
      <c r="J62" s="23">
        <f t="shared" si="2"/>
        <v>1058</v>
      </c>
      <c r="K62" s="22">
        <v>163191</v>
      </c>
      <c r="L62" s="23">
        <f t="shared" si="3"/>
        <v>1058</v>
      </c>
      <c r="M62" s="22">
        <v>176855</v>
      </c>
      <c r="N62" s="23">
        <f t="shared" si="4"/>
        <v>1058</v>
      </c>
      <c r="O62" s="22">
        <v>164849</v>
      </c>
      <c r="P62" s="23">
        <f t="shared" si="5"/>
        <v>1058</v>
      </c>
      <c r="Q62" s="22">
        <v>159756</v>
      </c>
      <c r="R62" s="23">
        <f t="shared" si="6"/>
        <v>1058</v>
      </c>
      <c r="S62" s="22">
        <v>153374</v>
      </c>
      <c r="T62" s="23">
        <f t="shared" si="7"/>
        <v>1058</v>
      </c>
      <c r="U62" s="22">
        <v>143296</v>
      </c>
      <c r="V62" s="23">
        <f t="shared" si="8"/>
        <v>1058</v>
      </c>
      <c r="W62" s="24"/>
      <c r="X62" s="12"/>
      <c r="Y62" s="27" t="s">
        <v>40</v>
      </c>
      <c r="Z62" s="28">
        <v>189801</v>
      </c>
    </row>
    <row r="63" spans="1:26" ht="21" customHeight="1">
      <c r="A63" s="18">
        <v>1059</v>
      </c>
      <c r="B63" s="19"/>
      <c r="C63" s="20" t="s">
        <v>39</v>
      </c>
      <c r="D63" s="20"/>
      <c r="E63" s="21">
        <v>200635</v>
      </c>
      <c r="F63" s="19">
        <f t="shared" si="0"/>
        <v>1059</v>
      </c>
      <c r="G63" s="22">
        <v>203604</v>
      </c>
      <c r="H63" s="23">
        <f t="shared" si="1"/>
        <v>1059</v>
      </c>
      <c r="I63" s="22">
        <v>187135</v>
      </c>
      <c r="J63" s="23">
        <f t="shared" si="2"/>
        <v>1059</v>
      </c>
      <c r="K63" s="22">
        <v>182554</v>
      </c>
      <c r="L63" s="23">
        <f t="shared" si="3"/>
        <v>1059</v>
      </c>
      <c r="M63" s="22">
        <v>176077</v>
      </c>
      <c r="N63" s="23">
        <f t="shared" si="4"/>
        <v>1059</v>
      </c>
      <c r="O63" s="22" t="s">
        <v>127</v>
      </c>
      <c r="P63" s="23">
        <f t="shared" si="5"/>
        <v>1059</v>
      </c>
      <c r="Q63" s="22">
        <v>180511</v>
      </c>
      <c r="R63" s="23">
        <f t="shared" si="6"/>
        <v>1059</v>
      </c>
      <c r="S63" s="22">
        <v>175802</v>
      </c>
      <c r="T63" s="23">
        <f t="shared" si="7"/>
        <v>1059</v>
      </c>
      <c r="U63" s="22">
        <v>165273</v>
      </c>
      <c r="V63" s="23">
        <f t="shared" si="8"/>
        <v>1059</v>
      </c>
      <c r="W63" s="24"/>
      <c r="X63" s="12"/>
      <c r="Y63" s="27" t="s">
        <v>39</v>
      </c>
      <c r="Z63" s="28">
        <v>200635</v>
      </c>
    </row>
    <row r="64" spans="1:26" ht="21" customHeight="1">
      <c r="A64" s="18">
        <v>1060</v>
      </c>
      <c r="B64" s="19"/>
      <c r="C64" s="20" t="s">
        <v>38</v>
      </c>
      <c r="D64" s="20"/>
      <c r="E64" s="21">
        <v>182205</v>
      </c>
      <c r="F64" s="19">
        <f t="shared" si="0"/>
        <v>1060</v>
      </c>
      <c r="G64" s="22">
        <v>190147</v>
      </c>
      <c r="H64" s="23">
        <f t="shared" si="1"/>
        <v>1060</v>
      </c>
      <c r="I64" s="22">
        <v>173641</v>
      </c>
      <c r="J64" s="23">
        <f t="shared" si="2"/>
        <v>1060</v>
      </c>
      <c r="K64" s="22">
        <v>162361</v>
      </c>
      <c r="L64" s="23">
        <f t="shared" si="3"/>
        <v>1060</v>
      </c>
      <c r="M64" s="22">
        <v>152521</v>
      </c>
      <c r="N64" s="23">
        <f t="shared" si="4"/>
        <v>1060</v>
      </c>
      <c r="O64" s="22">
        <v>145425</v>
      </c>
      <c r="P64" s="23">
        <f t="shared" si="5"/>
        <v>1060</v>
      </c>
      <c r="Q64" s="22">
        <v>135389</v>
      </c>
      <c r="R64" s="23">
        <f t="shared" si="6"/>
        <v>1060</v>
      </c>
      <c r="S64" s="22">
        <v>131716</v>
      </c>
      <c r="T64" s="23">
        <f t="shared" si="7"/>
        <v>1060</v>
      </c>
      <c r="U64" s="22">
        <v>124328</v>
      </c>
      <c r="V64" s="23">
        <f t="shared" si="8"/>
        <v>1060</v>
      </c>
      <c r="W64" s="24"/>
      <c r="X64" s="12"/>
      <c r="Y64" s="29" t="s">
        <v>38</v>
      </c>
      <c r="Z64" s="30">
        <v>182205</v>
      </c>
    </row>
    <row r="65" spans="1:26" ht="21" customHeight="1">
      <c r="A65" s="18">
        <v>1061</v>
      </c>
      <c r="B65" s="19"/>
      <c r="C65" s="20" t="s">
        <v>99</v>
      </c>
      <c r="D65" s="20"/>
      <c r="E65" s="21">
        <v>118883</v>
      </c>
      <c r="F65" s="19">
        <f t="shared" si="0"/>
        <v>1061</v>
      </c>
      <c r="G65" s="22">
        <v>116557</v>
      </c>
      <c r="H65" s="23">
        <f t="shared" si="1"/>
        <v>1061</v>
      </c>
      <c r="I65" s="22">
        <v>108090</v>
      </c>
      <c r="J65" s="23">
        <f t="shared" si="2"/>
        <v>1061</v>
      </c>
      <c r="K65" s="22">
        <v>102645</v>
      </c>
      <c r="L65" s="23">
        <f t="shared" si="3"/>
        <v>1061</v>
      </c>
      <c r="M65" s="22">
        <v>101412</v>
      </c>
      <c r="N65" s="23">
        <f t="shared" si="4"/>
        <v>1061</v>
      </c>
      <c r="O65" s="22">
        <v>95482</v>
      </c>
      <c r="P65" s="23">
        <f t="shared" si="5"/>
        <v>1061</v>
      </c>
      <c r="Q65" s="22">
        <v>88321</v>
      </c>
      <c r="R65" s="23">
        <f t="shared" si="6"/>
        <v>1061</v>
      </c>
      <c r="S65" s="22">
        <v>90160</v>
      </c>
      <c r="T65" s="23">
        <f t="shared" si="7"/>
        <v>1061</v>
      </c>
      <c r="U65" s="22">
        <v>86165</v>
      </c>
      <c r="V65" s="23">
        <f t="shared" si="8"/>
        <v>1061</v>
      </c>
      <c r="W65" s="24"/>
      <c r="X65" s="12"/>
      <c r="Y65" s="25" t="s">
        <v>99</v>
      </c>
      <c r="Z65" s="26">
        <v>118883</v>
      </c>
    </row>
    <row r="66" spans="1:26" ht="21" customHeight="1">
      <c r="A66" s="18">
        <v>1062</v>
      </c>
      <c r="B66" s="19"/>
      <c r="C66" s="20" t="s">
        <v>100</v>
      </c>
      <c r="D66" s="20"/>
      <c r="E66" s="21">
        <v>182762</v>
      </c>
      <c r="F66" s="19">
        <f t="shared" si="0"/>
        <v>1062</v>
      </c>
      <c r="G66" s="22">
        <v>174054</v>
      </c>
      <c r="H66" s="23">
        <f t="shared" si="1"/>
        <v>1062</v>
      </c>
      <c r="I66" s="22">
        <v>167857</v>
      </c>
      <c r="J66" s="23">
        <f t="shared" si="2"/>
        <v>1062</v>
      </c>
      <c r="K66" s="22">
        <v>160969</v>
      </c>
      <c r="L66" s="23">
        <f t="shared" si="3"/>
        <v>1062</v>
      </c>
      <c r="M66" s="22">
        <v>152273</v>
      </c>
      <c r="N66" s="23">
        <f t="shared" si="4"/>
        <v>1062</v>
      </c>
      <c r="O66" s="22">
        <v>143083</v>
      </c>
      <c r="P66" s="23">
        <f t="shared" si="5"/>
        <v>1062</v>
      </c>
      <c r="Q66" s="22">
        <v>136505</v>
      </c>
      <c r="R66" s="23">
        <f t="shared" si="6"/>
        <v>1062</v>
      </c>
      <c r="S66" s="22">
        <v>141231</v>
      </c>
      <c r="T66" s="23">
        <f t="shared" si="7"/>
        <v>1062</v>
      </c>
      <c r="U66" s="22">
        <v>140299</v>
      </c>
      <c r="V66" s="23">
        <f t="shared" si="8"/>
        <v>1062</v>
      </c>
      <c r="W66" s="24"/>
      <c r="X66" s="12"/>
      <c r="Y66" s="27" t="s">
        <v>100</v>
      </c>
      <c r="Z66" s="28">
        <v>182762</v>
      </c>
    </row>
    <row r="67" spans="1:26" ht="21" customHeight="1">
      <c r="A67" s="18">
        <v>1063</v>
      </c>
      <c r="B67" s="19"/>
      <c r="C67" s="20" t="s">
        <v>101</v>
      </c>
      <c r="D67" s="20"/>
      <c r="E67" s="21">
        <v>177113</v>
      </c>
      <c r="F67" s="19">
        <f t="shared" si="0"/>
        <v>1063</v>
      </c>
      <c r="G67" s="22">
        <v>169175</v>
      </c>
      <c r="H67" s="23">
        <f t="shared" si="1"/>
        <v>1063</v>
      </c>
      <c r="I67" s="22">
        <v>157124</v>
      </c>
      <c r="J67" s="23">
        <f t="shared" si="2"/>
        <v>1063</v>
      </c>
      <c r="K67" s="22">
        <v>154515</v>
      </c>
      <c r="L67" s="23">
        <f t="shared" si="3"/>
        <v>1063</v>
      </c>
      <c r="M67" s="22">
        <v>141831</v>
      </c>
      <c r="N67" s="23">
        <f t="shared" si="4"/>
        <v>1063</v>
      </c>
      <c r="O67" s="22">
        <v>146019</v>
      </c>
      <c r="P67" s="23">
        <f t="shared" si="5"/>
        <v>1063</v>
      </c>
      <c r="Q67" s="22">
        <v>134801</v>
      </c>
      <c r="R67" s="23">
        <f t="shared" si="6"/>
        <v>1063</v>
      </c>
      <c r="S67" s="22">
        <v>140852</v>
      </c>
      <c r="T67" s="23">
        <f t="shared" si="7"/>
        <v>1063</v>
      </c>
      <c r="U67" s="22">
        <v>131946</v>
      </c>
      <c r="V67" s="23">
        <f t="shared" si="8"/>
        <v>1063</v>
      </c>
      <c r="W67" s="24"/>
      <c r="X67" s="12"/>
      <c r="Y67" s="27" t="s">
        <v>101</v>
      </c>
      <c r="Z67" s="28">
        <v>177113</v>
      </c>
    </row>
    <row r="68" spans="1:26" ht="21" customHeight="1">
      <c r="A68" s="18">
        <v>1064</v>
      </c>
      <c r="B68" s="19"/>
      <c r="C68" s="20" t="s">
        <v>102</v>
      </c>
      <c r="D68" s="20"/>
      <c r="E68" s="21">
        <v>131657</v>
      </c>
      <c r="F68" s="19">
        <f t="shared" si="0"/>
        <v>1064</v>
      </c>
      <c r="G68" s="22" t="s">
        <v>127</v>
      </c>
      <c r="H68" s="23">
        <f t="shared" si="1"/>
        <v>1064</v>
      </c>
      <c r="I68" s="22" t="s">
        <v>128</v>
      </c>
      <c r="J68" s="23">
        <f t="shared" si="2"/>
        <v>1064</v>
      </c>
      <c r="K68" s="22"/>
      <c r="L68" s="23">
        <f t="shared" si="3"/>
        <v>1064</v>
      </c>
      <c r="M68" s="22">
        <v>124424</v>
      </c>
      <c r="N68" s="23">
        <f t="shared" si="4"/>
        <v>1064</v>
      </c>
      <c r="O68" s="22" t="s">
        <v>127</v>
      </c>
      <c r="P68" s="23">
        <f t="shared" si="5"/>
        <v>1064</v>
      </c>
      <c r="Q68" s="22">
        <v>113986</v>
      </c>
      <c r="R68" s="23">
        <f t="shared" si="6"/>
        <v>1064</v>
      </c>
      <c r="S68" s="22">
        <v>116491</v>
      </c>
      <c r="T68" s="23">
        <f t="shared" si="7"/>
        <v>1064</v>
      </c>
      <c r="U68" s="22" t="s">
        <v>127</v>
      </c>
      <c r="V68" s="23">
        <f t="shared" si="8"/>
        <v>1064</v>
      </c>
      <c r="W68" s="24"/>
      <c r="X68" s="12"/>
      <c r="Y68" s="27" t="s">
        <v>102</v>
      </c>
      <c r="Z68" s="28">
        <v>131657</v>
      </c>
    </row>
    <row r="69" spans="1:26" ht="21" customHeight="1">
      <c r="A69" s="18">
        <v>1065</v>
      </c>
      <c r="B69" s="19"/>
      <c r="C69" s="20" t="s">
        <v>103</v>
      </c>
      <c r="D69" s="20"/>
      <c r="E69" s="21">
        <v>171547</v>
      </c>
      <c r="F69" s="19">
        <f t="shared" si="0"/>
        <v>1065</v>
      </c>
      <c r="G69" s="22">
        <v>165375</v>
      </c>
      <c r="H69" s="23">
        <f t="shared" si="1"/>
        <v>1065</v>
      </c>
      <c r="I69" s="22">
        <v>151459</v>
      </c>
      <c r="J69" s="23">
        <f t="shared" si="2"/>
        <v>1065</v>
      </c>
      <c r="K69" s="22">
        <v>149843</v>
      </c>
      <c r="L69" s="23">
        <f t="shared" si="3"/>
        <v>1065</v>
      </c>
      <c r="M69" s="22">
        <v>138852</v>
      </c>
      <c r="N69" s="23">
        <f t="shared" si="4"/>
        <v>1065</v>
      </c>
      <c r="O69" s="22">
        <v>145855</v>
      </c>
      <c r="P69" s="23">
        <f t="shared" si="5"/>
        <v>1065</v>
      </c>
      <c r="Q69" s="22">
        <v>138345</v>
      </c>
      <c r="R69" s="23">
        <f t="shared" si="6"/>
        <v>1065</v>
      </c>
      <c r="S69" s="22">
        <v>142365</v>
      </c>
      <c r="T69" s="23">
        <f t="shared" si="7"/>
        <v>1065</v>
      </c>
      <c r="U69" s="22">
        <v>145453</v>
      </c>
      <c r="V69" s="23">
        <f t="shared" si="8"/>
        <v>1065</v>
      </c>
      <c r="W69" s="24"/>
      <c r="X69" s="12"/>
      <c r="Y69" s="27" t="s">
        <v>103</v>
      </c>
      <c r="Z69" s="28">
        <v>171547</v>
      </c>
    </row>
    <row r="70" spans="1:26" ht="21" customHeight="1">
      <c r="A70" s="18">
        <v>1066</v>
      </c>
      <c r="B70" s="19"/>
      <c r="C70" s="20" t="s">
        <v>66</v>
      </c>
      <c r="D70" s="20"/>
      <c r="E70" s="21">
        <v>225000</v>
      </c>
      <c r="F70" s="19">
        <f t="shared" ref="F70:F129" si="9">A70</f>
        <v>1066</v>
      </c>
      <c r="G70" s="22">
        <v>230603</v>
      </c>
      <c r="H70" s="23">
        <f t="shared" ref="H70:H129" si="10">A70</f>
        <v>1066</v>
      </c>
      <c r="I70" s="22">
        <v>255951</v>
      </c>
      <c r="J70" s="23">
        <f t="shared" ref="J70:J129" si="11">A70</f>
        <v>1066</v>
      </c>
      <c r="K70" s="22">
        <v>275263</v>
      </c>
      <c r="L70" s="23">
        <f t="shared" ref="L70:L129" si="12">A70</f>
        <v>1066</v>
      </c>
      <c r="M70" s="22">
        <v>250667</v>
      </c>
      <c r="N70" s="23">
        <f t="shared" ref="N70:N121" si="13">A70</f>
        <v>1066</v>
      </c>
      <c r="O70" s="22">
        <v>250777</v>
      </c>
      <c r="P70" s="23">
        <f t="shared" ref="P70:P121" si="14">A70</f>
        <v>1066</v>
      </c>
      <c r="Q70" s="22">
        <v>234667</v>
      </c>
      <c r="R70" s="23">
        <f t="shared" ref="R70:R119" si="15">A70</f>
        <v>1066</v>
      </c>
      <c r="S70" s="22">
        <v>224479</v>
      </c>
      <c r="T70" s="23">
        <f t="shared" ref="T70:T119" si="16">A70</f>
        <v>1066</v>
      </c>
      <c r="U70" s="22">
        <v>212848</v>
      </c>
      <c r="V70" s="23">
        <f t="shared" ref="V70:V119" si="17">A70</f>
        <v>1066</v>
      </c>
      <c r="W70" s="24"/>
      <c r="X70" s="12"/>
      <c r="Y70" s="27" t="s">
        <v>66</v>
      </c>
      <c r="Z70" s="28">
        <v>225000</v>
      </c>
    </row>
    <row r="71" spans="1:26" ht="21" customHeight="1">
      <c r="A71" s="18">
        <v>1067</v>
      </c>
      <c r="B71" s="19"/>
      <c r="C71" s="20" t="s">
        <v>104</v>
      </c>
      <c r="D71" s="20"/>
      <c r="E71" s="21">
        <v>202305</v>
      </c>
      <c r="F71" s="19">
        <f t="shared" si="9"/>
        <v>1067</v>
      </c>
      <c r="G71" s="22">
        <v>196403</v>
      </c>
      <c r="H71" s="23">
        <f t="shared" si="10"/>
        <v>1067</v>
      </c>
      <c r="I71" s="22">
        <v>184376</v>
      </c>
      <c r="J71" s="23">
        <f t="shared" si="11"/>
        <v>1067</v>
      </c>
      <c r="K71" s="22">
        <v>181152</v>
      </c>
      <c r="L71" s="23">
        <f t="shared" si="12"/>
        <v>1067</v>
      </c>
      <c r="M71" s="22">
        <v>167675</v>
      </c>
      <c r="N71" s="23">
        <f t="shared" si="13"/>
        <v>1067</v>
      </c>
      <c r="O71" s="22">
        <v>165624</v>
      </c>
      <c r="P71" s="23">
        <f t="shared" si="14"/>
        <v>1067</v>
      </c>
      <c r="Q71" s="22">
        <v>156533</v>
      </c>
      <c r="R71" s="23">
        <f t="shared" si="15"/>
        <v>1067</v>
      </c>
      <c r="S71" s="22">
        <v>154526</v>
      </c>
      <c r="T71" s="23">
        <f t="shared" si="16"/>
        <v>1067</v>
      </c>
      <c r="U71" s="22">
        <v>153630</v>
      </c>
      <c r="V71" s="23">
        <f t="shared" si="17"/>
        <v>1067</v>
      </c>
      <c r="W71" s="24"/>
      <c r="X71" s="12"/>
      <c r="Y71" s="27" t="s">
        <v>104</v>
      </c>
      <c r="Z71" s="28">
        <v>202305</v>
      </c>
    </row>
    <row r="72" spans="1:26" ht="21" customHeight="1">
      <c r="A72" s="18">
        <v>1068</v>
      </c>
      <c r="B72" s="19"/>
      <c r="C72" s="20" t="s">
        <v>105</v>
      </c>
      <c r="D72" s="20"/>
      <c r="E72" s="21">
        <v>124954</v>
      </c>
      <c r="F72" s="19">
        <f t="shared" si="9"/>
        <v>1068</v>
      </c>
      <c r="G72" s="22">
        <v>123169</v>
      </c>
      <c r="H72" s="23">
        <f t="shared" si="10"/>
        <v>1068</v>
      </c>
      <c r="I72" s="22">
        <v>117460</v>
      </c>
      <c r="J72" s="23">
        <f t="shared" si="11"/>
        <v>1068</v>
      </c>
      <c r="K72" s="22">
        <v>119477</v>
      </c>
      <c r="L72" s="23">
        <f t="shared" si="12"/>
        <v>1068</v>
      </c>
      <c r="M72" s="22">
        <v>109418</v>
      </c>
      <c r="N72" s="23">
        <f t="shared" si="13"/>
        <v>1068</v>
      </c>
      <c r="O72" s="22" t="s">
        <v>127</v>
      </c>
      <c r="P72" s="23">
        <f t="shared" si="14"/>
        <v>1068</v>
      </c>
      <c r="Q72" s="22">
        <v>102456</v>
      </c>
      <c r="R72" s="23">
        <f t="shared" si="15"/>
        <v>1068</v>
      </c>
      <c r="S72" s="22">
        <v>101604</v>
      </c>
      <c r="T72" s="23">
        <f t="shared" si="16"/>
        <v>1068</v>
      </c>
      <c r="U72" s="22">
        <v>97102</v>
      </c>
      <c r="V72" s="23">
        <f t="shared" si="17"/>
        <v>1068</v>
      </c>
      <c r="W72" s="24"/>
      <c r="X72" s="12"/>
      <c r="Y72" s="27" t="s">
        <v>105</v>
      </c>
      <c r="Z72" s="28">
        <v>124954</v>
      </c>
    </row>
    <row r="73" spans="1:26" ht="21" customHeight="1">
      <c r="A73" s="18">
        <v>1069</v>
      </c>
      <c r="B73" s="19"/>
      <c r="C73" s="20" t="s">
        <v>106</v>
      </c>
      <c r="D73" s="20"/>
      <c r="E73" s="21">
        <v>101427</v>
      </c>
      <c r="F73" s="19">
        <f t="shared" si="9"/>
        <v>1069</v>
      </c>
      <c r="G73" s="22">
        <v>100414</v>
      </c>
      <c r="H73" s="23">
        <f t="shared" si="10"/>
        <v>1069</v>
      </c>
      <c r="I73" s="22">
        <v>97066</v>
      </c>
      <c r="J73" s="23">
        <f t="shared" si="11"/>
        <v>1069</v>
      </c>
      <c r="K73" s="22">
        <v>97623</v>
      </c>
      <c r="L73" s="23">
        <f t="shared" si="12"/>
        <v>1069</v>
      </c>
      <c r="M73" s="22">
        <v>106383</v>
      </c>
      <c r="N73" s="23">
        <f t="shared" si="13"/>
        <v>1069</v>
      </c>
      <c r="O73" s="22">
        <v>102462</v>
      </c>
      <c r="P73" s="23">
        <f t="shared" si="14"/>
        <v>1069</v>
      </c>
      <c r="Q73" s="22">
        <v>97258</v>
      </c>
      <c r="R73" s="23">
        <f t="shared" si="15"/>
        <v>1069</v>
      </c>
      <c r="S73" s="22">
        <v>94662</v>
      </c>
      <c r="T73" s="23">
        <f t="shared" si="16"/>
        <v>1069</v>
      </c>
      <c r="U73" s="22">
        <v>90942</v>
      </c>
      <c r="V73" s="23">
        <f t="shared" si="17"/>
        <v>1069</v>
      </c>
      <c r="W73" s="24"/>
      <c r="X73" s="12"/>
      <c r="Y73" s="27" t="s">
        <v>106</v>
      </c>
      <c r="Z73" s="28">
        <v>101427</v>
      </c>
    </row>
    <row r="74" spans="1:26" ht="21" customHeight="1">
      <c r="A74" s="18">
        <v>1070</v>
      </c>
      <c r="B74" s="19"/>
      <c r="C74" s="20" t="s">
        <v>107</v>
      </c>
      <c r="D74" s="20"/>
      <c r="E74" s="21">
        <v>96934</v>
      </c>
      <c r="F74" s="19">
        <f t="shared" si="9"/>
        <v>1070</v>
      </c>
      <c r="G74" s="22">
        <v>91909</v>
      </c>
      <c r="H74" s="23">
        <f t="shared" si="10"/>
        <v>1070</v>
      </c>
      <c r="I74" s="22">
        <v>88837</v>
      </c>
      <c r="J74" s="23">
        <f t="shared" si="11"/>
        <v>1070</v>
      </c>
      <c r="K74" s="22">
        <v>89894</v>
      </c>
      <c r="L74" s="23">
        <f t="shared" si="12"/>
        <v>1070</v>
      </c>
      <c r="M74" s="22">
        <v>93802</v>
      </c>
      <c r="N74" s="23">
        <f t="shared" si="13"/>
        <v>1070</v>
      </c>
      <c r="O74" s="22">
        <v>91128</v>
      </c>
      <c r="P74" s="23">
        <f t="shared" si="14"/>
        <v>1070</v>
      </c>
      <c r="Q74" s="22">
        <v>87691</v>
      </c>
      <c r="R74" s="23">
        <f t="shared" si="15"/>
        <v>1070</v>
      </c>
      <c r="S74" s="22">
        <v>87676</v>
      </c>
      <c r="T74" s="23">
        <f t="shared" si="16"/>
        <v>1070</v>
      </c>
      <c r="U74" s="22">
        <v>87471</v>
      </c>
      <c r="V74" s="23">
        <f t="shared" si="17"/>
        <v>1070</v>
      </c>
      <c r="W74" s="24"/>
      <c r="X74" s="12"/>
      <c r="Y74" s="27" t="s">
        <v>107</v>
      </c>
      <c r="Z74" s="28">
        <v>96934</v>
      </c>
    </row>
    <row r="75" spans="1:26" ht="21" customHeight="1">
      <c r="A75" s="18">
        <v>1071</v>
      </c>
      <c r="B75" s="19"/>
      <c r="C75" s="20" t="s">
        <v>108</v>
      </c>
      <c r="D75" s="20"/>
      <c r="E75" s="21">
        <v>84739</v>
      </c>
      <c r="F75" s="19">
        <f t="shared" si="9"/>
        <v>1071</v>
      </c>
      <c r="G75" s="22">
        <v>84561</v>
      </c>
      <c r="H75" s="23">
        <f t="shared" si="10"/>
        <v>1071</v>
      </c>
      <c r="I75" s="22">
        <v>86364</v>
      </c>
      <c r="J75" s="23">
        <f t="shared" si="11"/>
        <v>1071</v>
      </c>
      <c r="K75" s="22">
        <v>85278</v>
      </c>
      <c r="L75" s="23">
        <f t="shared" si="12"/>
        <v>1071</v>
      </c>
      <c r="M75" s="22">
        <v>90660</v>
      </c>
      <c r="N75" s="23">
        <f t="shared" si="13"/>
        <v>1071</v>
      </c>
      <c r="O75" s="22">
        <v>87968</v>
      </c>
      <c r="P75" s="23">
        <f t="shared" si="14"/>
        <v>1071</v>
      </c>
      <c r="Q75" s="22">
        <v>83471</v>
      </c>
      <c r="R75" s="23">
        <f t="shared" si="15"/>
        <v>1071</v>
      </c>
      <c r="S75" s="22">
        <v>82250</v>
      </c>
      <c r="T75" s="23">
        <f t="shared" si="16"/>
        <v>1071</v>
      </c>
      <c r="U75" s="22">
        <v>81522</v>
      </c>
      <c r="V75" s="23">
        <f t="shared" si="17"/>
        <v>1071</v>
      </c>
      <c r="W75" s="24"/>
      <c r="X75" s="12"/>
      <c r="Y75" s="27" t="s">
        <v>108</v>
      </c>
      <c r="Z75" s="28">
        <v>84739</v>
      </c>
    </row>
    <row r="76" spans="1:26" ht="21" customHeight="1">
      <c r="A76" s="18">
        <v>1072</v>
      </c>
      <c r="B76" s="19"/>
      <c r="C76" s="20" t="s">
        <v>109</v>
      </c>
      <c r="D76" s="20"/>
      <c r="E76" s="21">
        <v>210950</v>
      </c>
      <c r="F76" s="19">
        <f t="shared" si="9"/>
        <v>1072</v>
      </c>
      <c r="G76" s="22">
        <v>211122</v>
      </c>
      <c r="H76" s="23">
        <f t="shared" si="10"/>
        <v>1072</v>
      </c>
      <c r="I76" s="22">
        <v>196139</v>
      </c>
      <c r="J76" s="23">
        <f t="shared" si="11"/>
        <v>1072</v>
      </c>
      <c r="K76" s="22">
        <v>193114</v>
      </c>
      <c r="L76" s="23">
        <f t="shared" si="12"/>
        <v>1072</v>
      </c>
      <c r="M76" s="22">
        <v>195584</v>
      </c>
      <c r="N76" s="23">
        <f t="shared" si="13"/>
        <v>1072</v>
      </c>
      <c r="O76" s="22">
        <v>191190</v>
      </c>
      <c r="P76" s="23">
        <f t="shared" si="14"/>
        <v>1072</v>
      </c>
      <c r="Q76" s="22">
        <v>185892</v>
      </c>
      <c r="R76" s="23">
        <f t="shared" si="15"/>
        <v>1072</v>
      </c>
      <c r="S76" s="22">
        <v>181586</v>
      </c>
      <c r="T76" s="23">
        <f t="shared" si="16"/>
        <v>1072</v>
      </c>
      <c r="U76" s="22">
        <v>174709</v>
      </c>
      <c r="V76" s="23">
        <f t="shared" si="17"/>
        <v>1072</v>
      </c>
      <c r="W76" s="24"/>
      <c r="X76" s="12"/>
      <c r="Y76" s="27" t="s">
        <v>109</v>
      </c>
      <c r="Z76" s="28">
        <v>210950</v>
      </c>
    </row>
    <row r="77" spans="1:26" ht="21" customHeight="1">
      <c r="A77" s="18">
        <v>1073</v>
      </c>
      <c r="B77" s="19"/>
      <c r="C77" s="20" t="s">
        <v>110</v>
      </c>
      <c r="D77" s="20"/>
      <c r="E77" s="21">
        <v>175205</v>
      </c>
      <c r="F77" s="19">
        <f t="shared" si="9"/>
        <v>1073</v>
      </c>
      <c r="G77" s="22">
        <v>176646</v>
      </c>
      <c r="H77" s="23">
        <f t="shared" si="10"/>
        <v>1073</v>
      </c>
      <c r="I77" s="22">
        <v>173201</v>
      </c>
      <c r="J77" s="23">
        <f t="shared" si="11"/>
        <v>1073</v>
      </c>
      <c r="K77" s="22">
        <v>168906</v>
      </c>
      <c r="L77" s="23">
        <f t="shared" si="12"/>
        <v>1073</v>
      </c>
      <c r="M77" s="22">
        <v>163870</v>
      </c>
      <c r="N77" s="23">
        <f t="shared" si="13"/>
        <v>1073</v>
      </c>
      <c r="O77" s="22">
        <v>159262</v>
      </c>
      <c r="P77" s="23">
        <f t="shared" si="14"/>
        <v>1073</v>
      </c>
      <c r="Q77" s="22">
        <v>152002</v>
      </c>
      <c r="R77" s="23">
        <f t="shared" si="15"/>
        <v>1073</v>
      </c>
      <c r="S77" s="22">
        <v>150144</v>
      </c>
      <c r="T77" s="23">
        <f t="shared" si="16"/>
        <v>1073</v>
      </c>
      <c r="U77" s="22">
        <v>155776</v>
      </c>
      <c r="V77" s="23">
        <f t="shared" si="17"/>
        <v>1073</v>
      </c>
      <c r="W77" s="24"/>
      <c r="X77" s="12"/>
      <c r="Y77" s="27" t="s">
        <v>110</v>
      </c>
      <c r="Z77" s="28">
        <v>175205</v>
      </c>
    </row>
    <row r="78" spans="1:26" ht="21" customHeight="1">
      <c r="A78" s="18">
        <v>1074</v>
      </c>
      <c r="B78" s="19"/>
      <c r="C78" s="20" t="s">
        <v>111</v>
      </c>
      <c r="D78" s="20"/>
      <c r="E78" s="21">
        <v>149139</v>
      </c>
      <c r="F78" s="19">
        <f t="shared" si="9"/>
        <v>1074</v>
      </c>
      <c r="G78" s="22">
        <v>149064</v>
      </c>
      <c r="H78" s="23">
        <f t="shared" si="10"/>
        <v>1074</v>
      </c>
      <c r="I78" s="22">
        <v>151646</v>
      </c>
      <c r="J78" s="23">
        <f t="shared" si="11"/>
        <v>1074</v>
      </c>
      <c r="K78" s="22">
        <v>141524</v>
      </c>
      <c r="L78" s="23">
        <f t="shared" si="12"/>
        <v>1074</v>
      </c>
      <c r="M78" s="22">
        <v>130795</v>
      </c>
      <c r="N78" s="23">
        <f t="shared" si="13"/>
        <v>1074</v>
      </c>
      <c r="O78" s="22">
        <v>125193</v>
      </c>
      <c r="P78" s="23">
        <f t="shared" si="14"/>
        <v>1074</v>
      </c>
      <c r="Q78" s="22">
        <v>117740</v>
      </c>
      <c r="R78" s="23">
        <f t="shared" si="15"/>
        <v>1074</v>
      </c>
      <c r="S78" s="22">
        <v>115850</v>
      </c>
      <c r="T78" s="23">
        <f t="shared" si="16"/>
        <v>1074</v>
      </c>
      <c r="U78" s="22">
        <v>110974</v>
      </c>
      <c r="V78" s="23">
        <f t="shared" si="17"/>
        <v>1074</v>
      </c>
      <c r="W78" s="24"/>
      <c r="X78" s="12"/>
      <c r="Y78" s="27" t="s">
        <v>111</v>
      </c>
      <c r="Z78" s="28">
        <v>149139</v>
      </c>
    </row>
    <row r="79" spans="1:26" ht="21" customHeight="1">
      <c r="A79" s="18">
        <v>1075</v>
      </c>
      <c r="B79" s="19"/>
      <c r="C79" s="20" t="s">
        <v>47</v>
      </c>
      <c r="D79" s="20"/>
      <c r="E79" s="21">
        <v>145901</v>
      </c>
      <c r="F79" s="19">
        <f t="shared" si="9"/>
        <v>1075</v>
      </c>
      <c r="G79" s="22">
        <v>144239</v>
      </c>
      <c r="H79" s="23">
        <f t="shared" si="10"/>
        <v>1075</v>
      </c>
      <c r="I79" s="22">
        <v>135106</v>
      </c>
      <c r="J79" s="23">
        <f t="shared" si="11"/>
        <v>1075</v>
      </c>
      <c r="K79" s="22">
        <v>134897</v>
      </c>
      <c r="L79" s="23">
        <f t="shared" si="12"/>
        <v>1075</v>
      </c>
      <c r="M79" s="22">
        <v>122891</v>
      </c>
      <c r="N79" s="23">
        <f t="shared" si="13"/>
        <v>1075</v>
      </c>
      <c r="O79" s="22">
        <v>116754</v>
      </c>
      <c r="P79" s="23">
        <f t="shared" si="14"/>
        <v>1075</v>
      </c>
      <c r="Q79" s="22">
        <v>113858</v>
      </c>
      <c r="R79" s="23">
        <f t="shared" si="15"/>
        <v>1075</v>
      </c>
      <c r="S79" s="22">
        <v>108345</v>
      </c>
      <c r="T79" s="23">
        <f t="shared" si="16"/>
        <v>1075</v>
      </c>
      <c r="U79" s="22">
        <v>101742</v>
      </c>
      <c r="V79" s="23">
        <f t="shared" si="17"/>
        <v>1075</v>
      </c>
      <c r="W79" s="24"/>
      <c r="X79" s="12"/>
      <c r="Y79" s="27" t="s">
        <v>47</v>
      </c>
      <c r="Z79" s="28">
        <v>145901</v>
      </c>
    </row>
    <row r="80" spans="1:26" ht="21" customHeight="1">
      <c r="A80" s="18">
        <v>1076</v>
      </c>
      <c r="B80" s="19"/>
      <c r="C80" s="20" t="s">
        <v>48</v>
      </c>
      <c r="D80" s="20"/>
      <c r="E80" s="21">
        <v>246203</v>
      </c>
      <c r="F80" s="19">
        <f t="shared" si="9"/>
        <v>1076</v>
      </c>
      <c r="G80" s="22">
        <v>243173</v>
      </c>
      <c r="H80" s="23">
        <f t="shared" si="10"/>
        <v>1076</v>
      </c>
      <c r="I80" s="22">
        <v>237241</v>
      </c>
      <c r="J80" s="23">
        <f t="shared" si="11"/>
        <v>1076</v>
      </c>
      <c r="K80" s="22">
        <v>230335</v>
      </c>
      <c r="L80" s="23">
        <f t="shared" si="12"/>
        <v>1076</v>
      </c>
      <c r="M80" s="22">
        <v>222742</v>
      </c>
      <c r="N80" s="23">
        <f t="shared" si="13"/>
        <v>1076</v>
      </c>
      <c r="O80" s="22">
        <v>217870</v>
      </c>
      <c r="P80" s="23">
        <f t="shared" si="14"/>
        <v>1076</v>
      </c>
      <c r="Q80" s="22">
        <v>207924</v>
      </c>
      <c r="R80" s="23">
        <f t="shared" si="15"/>
        <v>1076</v>
      </c>
      <c r="S80" s="22">
        <v>203302</v>
      </c>
      <c r="T80" s="23">
        <f t="shared" si="16"/>
        <v>1076</v>
      </c>
      <c r="U80" s="22">
        <v>197326</v>
      </c>
      <c r="V80" s="23">
        <f t="shared" si="17"/>
        <v>1076</v>
      </c>
      <c r="W80" s="24"/>
      <c r="X80" s="12"/>
      <c r="Y80" s="27" t="s">
        <v>48</v>
      </c>
      <c r="Z80" s="28">
        <v>246203</v>
      </c>
    </row>
    <row r="81" spans="1:26" ht="21" customHeight="1">
      <c r="A81" s="18">
        <v>1077</v>
      </c>
      <c r="B81" s="19"/>
      <c r="C81" s="20" t="s">
        <v>49</v>
      </c>
      <c r="D81" s="20"/>
      <c r="E81" s="21">
        <v>219958</v>
      </c>
      <c r="F81" s="19">
        <f t="shared" si="9"/>
        <v>1077</v>
      </c>
      <c r="G81" s="22">
        <v>217218</v>
      </c>
      <c r="H81" s="23">
        <f t="shared" si="10"/>
        <v>1077</v>
      </c>
      <c r="I81" s="22">
        <v>205729</v>
      </c>
      <c r="J81" s="23">
        <f t="shared" si="11"/>
        <v>1077</v>
      </c>
      <c r="K81" s="22">
        <v>188200</v>
      </c>
      <c r="L81" s="23">
        <f t="shared" si="12"/>
        <v>1077</v>
      </c>
      <c r="M81" s="22">
        <v>187417</v>
      </c>
      <c r="N81" s="23">
        <f t="shared" si="13"/>
        <v>1077</v>
      </c>
      <c r="O81" s="22">
        <v>175292</v>
      </c>
      <c r="P81" s="23">
        <f t="shared" si="14"/>
        <v>1077</v>
      </c>
      <c r="Q81" s="22">
        <v>166370</v>
      </c>
      <c r="R81" s="23">
        <f t="shared" si="15"/>
        <v>1077</v>
      </c>
      <c r="S81" s="22">
        <v>163237</v>
      </c>
      <c r="T81" s="23">
        <f t="shared" si="16"/>
        <v>1077</v>
      </c>
      <c r="U81" s="22">
        <v>156007</v>
      </c>
      <c r="V81" s="23">
        <f t="shared" si="17"/>
        <v>1077</v>
      </c>
      <c r="W81" s="24"/>
      <c r="X81" s="12"/>
      <c r="Y81" s="27" t="s">
        <v>49</v>
      </c>
      <c r="Z81" s="28">
        <v>219958</v>
      </c>
    </row>
    <row r="82" spans="1:26" ht="21" customHeight="1">
      <c r="A82" s="18">
        <v>1078</v>
      </c>
      <c r="B82" s="19"/>
      <c r="C82" s="20" t="s">
        <v>50</v>
      </c>
      <c r="D82" s="20"/>
      <c r="E82" s="21">
        <v>179717</v>
      </c>
      <c r="F82" s="19">
        <f t="shared" si="9"/>
        <v>1078</v>
      </c>
      <c r="G82" s="22">
        <v>173655</v>
      </c>
      <c r="H82" s="23">
        <f t="shared" si="10"/>
        <v>1078</v>
      </c>
      <c r="I82" s="22">
        <v>163808</v>
      </c>
      <c r="J82" s="23">
        <f t="shared" si="11"/>
        <v>1078</v>
      </c>
      <c r="K82" s="22">
        <v>162923</v>
      </c>
      <c r="L82" s="23">
        <f t="shared" si="12"/>
        <v>1078</v>
      </c>
      <c r="M82" s="22">
        <v>149599</v>
      </c>
      <c r="N82" s="23">
        <f t="shared" si="13"/>
        <v>1078</v>
      </c>
      <c r="O82" s="22">
        <v>138576</v>
      </c>
      <c r="P82" s="23">
        <f t="shared" si="14"/>
        <v>1078</v>
      </c>
      <c r="Q82" s="22">
        <v>136290</v>
      </c>
      <c r="R82" s="23">
        <f t="shared" si="15"/>
        <v>1078</v>
      </c>
      <c r="S82" s="22">
        <v>133274</v>
      </c>
      <c r="T82" s="23">
        <f t="shared" si="16"/>
        <v>1078</v>
      </c>
      <c r="U82" s="22">
        <v>125857</v>
      </c>
      <c r="V82" s="23">
        <f t="shared" si="17"/>
        <v>1078</v>
      </c>
      <c r="W82" s="24"/>
      <c r="X82" s="12"/>
      <c r="Y82" s="27" t="s">
        <v>50</v>
      </c>
      <c r="Z82" s="28">
        <v>179717</v>
      </c>
    </row>
    <row r="83" spans="1:26" ht="21" customHeight="1">
      <c r="A83" s="18">
        <v>1079</v>
      </c>
      <c r="B83" s="19"/>
      <c r="C83" s="20" t="s">
        <v>43</v>
      </c>
      <c r="D83" s="20"/>
      <c r="E83" s="21">
        <v>344087</v>
      </c>
      <c r="F83" s="19">
        <f t="shared" si="9"/>
        <v>1079</v>
      </c>
      <c r="G83" s="22">
        <v>342661</v>
      </c>
      <c r="H83" s="23">
        <f t="shared" si="10"/>
        <v>1079</v>
      </c>
      <c r="I83" s="22">
        <v>341541</v>
      </c>
      <c r="J83" s="23">
        <f t="shared" si="11"/>
        <v>1079</v>
      </c>
      <c r="K83" s="22">
        <v>332019</v>
      </c>
      <c r="L83" s="23">
        <f t="shared" si="12"/>
        <v>1079</v>
      </c>
      <c r="M83" s="22">
        <v>317565</v>
      </c>
      <c r="N83" s="23">
        <f t="shared" si="13"/>
        <v>1079</v>
      </c>
      <c r="O83" s="22">
        <v>326438</v>
      </c>
      <c r="P83" s="23">
        <f t="shared" si="14"/>
        <v>1079</v>
      </c>
      <c r="Q83" s="22">
        <v>322635</v>
      </c>
      <c r="R83" s="23">
        <f t="shared" si="15"/>
        <v>1079</v>
      </c>
      <c r="S83" s="22">
        <v>314465</v>
      </c>
      <c r="T83" s="23">
        <f t="shared" si="16"/>
        <v>1079</v>
      </c>
      <c r="U83" s="22">
        <v>296392</v>
      </c>
      <c r="V83" s="23">
        <f t="shared" si="17"/>
        <v>1079</v>
      </c>
      <c r="W83" s="24"/>
      <c r="X83" s="12"/>
      <c r="Y83" s="27" t="s">
        <v>43</v>
      </c>
      <c r="Z83" s="28">
        <v>344087</v>
      </c>
    </row>
    <row r="84" spans="1:26" ht="21" customHeight="1">
      <c r="A84" s="18">
        <v>1080</v>
      </c>
      <c r="B84" s="19"/>
      <c r="C84" s="20" t="s">
        <v>44</v>
      </c>
      <c r="D84" s="20"/>
      <c r="E84" s="21">
        <v>374490</v>
      </c>
      <c r="F84" s="19">
        <f t="shared" si="9"/>
        <v>1080</v>
      </c>
      <c r="G84" s="22">
        <v>373352</v>
      </c>
      <c r="H84" s="23">
        <f t="shared" si="10"/>
        <v>1080</v>
      </c>
      <c r="I84" s="22">
        <v>372088</v>
      </c>
      <c r="J84" s="23">
        <f t="shared" si="11"/>
        <v>1080</v>
      </c>
      <c r="K84" s="22">
        <v>367817</v>
      </c>
      <c r="L84" s="23">
        <f t="shared" si="12"/>
        <v>1080</v>
      </c>
      <c r="M84" s="22">
        <v>363254</v>
      </c>
      <c r="N84" s="23">
        <f t="shared" si="13"/>
        <v>1080</v>
      </c>
      <c r="O84" s="22">
        <v>355581</v>
      </c>
      <c r="P84" s="23">
        <f t="shared" si="14"/>
        <v>1080</v>
      </c>
      <c r="Q84" s="22">
        <v>351951</v>
      </c>
      <c r="R84" s="23">
        <f t="shared" si="15"/>
        <v>1080</v>
      </c>
      <c r="S84" s="22">
        <v>343602</v>
      </c>
      <c r="T84" s="23">
        <f t="shared" si="16"/>
        <v>1080</v>
      </c>
      <c r="U84" s="22">
        <v>326162</v>
      </c>
      <c r="V84" s="23">
        <f t="shared" si="17"/>
        <v>1080</v>
      </c>
      <c r="W84" s="24"/>
      <c r="X84" s="12"/>
      <c r="Y84" s="27" t="s">
        <v>44</v>
      </c>
      <c r="Z84" s="28">
        <v>374490</v>
      </c>
    </row>
    <row r="85" spans="1:26" ht="21" customHeight="1">
      <c r="A85" s="18">
        <v>1081</v>
      </c>
      <c r="B85" s="19"/>
      <c r="C85" s="20" t="s">
        <v>7</v>
      </c>
      <c r="D85" s="20"/>
      <c r="E85" s="21">
        <v>237193</v>
      </c>
      <c r="F85" s="19">
        <f t="shared" si="9"/>
        <v>1081</v>
      </c>
      <c r="G85" s="22">
        <v>232495</v>
      </c>
      <c r="H85" s="23">
        <f t="shared" si="10"/>
        <v>1081</v>
      </c>
      <c r="I85" s="22">
        <v>216877</v>
      </c>
      <c r="J85" s="23">
        <f t="shared" si="11"/>
        <v>1081</v>
      </c>
      <c r="K85" s="22">
        <v>214518</v>
      </c>
      <c r="L85" s="23">
        <f t="shared" si="12"/>
        <v>1081</v>
      </c>
      <c r="M85" s="22">
        <v>195794</v>
      </c>
      <c r="N85" s="23">
        <f t="shared" si="13"/>
        <v>1081</v>
      </c>
      <c r="O85" s="22">
        <v>213248</v>
      </c>
      <c r="P85" s="23">
        <f t="shared" si="14"/>
        <v>1081</v>
      </c>
      <c r="Q85" s="22">
        <v>200344</v>
      </c>
      <c r="R85" s="23">
        <f t="shared" si="15"/>
        <v>1081</v>
      </c>
      <c r="S85" s="22">
        <v>193646</v>
      </c>
      <c r="T85" s="23">
        <f t="shared" si="16"/>
        <v>1081</v>
      </c>
      <c r="U85" s="22">
        <v>180608</v>
      </c>
      <c r="V85" s="23">
        <f t="shared" si="17"/>
        <v>1081</v>
      </c>
      <c r="W85" s="24"/>
      <c r="X85" s="12"/>
      <c r="Y85" s="27" t="s">
        <v>7</v>
      </c>
      <c r="Z85" s="28">
        <v>237193</v>
      </c>
    </row>
    <row r="86" spans="1:26" ht="21" customHeight="1">
      <c r="A86" s="18">
        <v>1082</v>
      </c>
      <c r="B86" s="19"/>
      <c r="C86" s="20" t="s">
        <v>45</v>
      </c>
      <c r="D86" s="20"/>
      <c r="E86" s="21">
        <v>352345</v>
      </c>
      <c r="F86" s="19">
        <f t="shared" si="9"/>
        <v>1082</v>
      </c>
      <c r="G86" s="22">
        <v>349284</v>
      </c>
      <c r="H86" s="23">
        <f t="shared" si="10"/>
        <v>1082</v>
      </c>
      <c r="I86" s="22">
        <v>345506</v>
      </c>
      <c r="J86" s="23">
        <f t="shared" si="11"/>
        <v>1082</v>
      </c>
      <c r="K86" s="22">
        <v>341528</v>
      </c>
      <c r="L86" s="23">
        <f t="shared" si="12"/>
        <v>1082</v>
      </c>
      <c r="M86" s="22">
        <v>338780</v>
      </c>
      <c r="N86" s="23">
        <f t="shared" si="13"/>
        <v>1082</v>
      </c>
      <c r="O86" s="22">
        <v>332195</v>
      </c>
      <c r="P86" s="23">
        <f t="shared" si="14"/>
        <v>1082</v>
      </c>
      <c r="Q86" s="22">
        <v>327793</v>
      </c>
      <c r="R86" s="23">
        <f t="shared" si="15"/>
        <v>1082</v>
      </c>
      <c r="S86" s="22">
        <v>318440</v>
      </c>
      <c r="T86" s="23">
        <f t="shared" si="16"/>
        <v>1082</v>
      </c>
      <c r="U86" s="22">
        <v>307778</v>
      </c>
      <c r="V86" s="23">
        <f t="shared" si="17"/>
        <v>1082</v>
      </c>
      <c r="W86" s="24"/>
      <c r="X86" s="12"/>
      <c r="Y86" s="27" t="s">
        <v>45</v>
      </c>
      <c r="Z86" s="28">
        <v>352345</v>
      </c>
    </row>
    <row r="87" spans="1:26" ht="21" customHeight="1">
      <c r="A87" s="18">
        <v>1083</v>
      </c>
      <c r="B87" s="19"/>
      <c r="C87" s="20" t="s">
        <v>46</v>
      </c>
      <c r="D87" s="20"/>
      <c r="E87" s="21">
        <v>182761</v>
      </c>
      <c r="F87" s="19">
        <f t="shared" si="9"/>
        <v>1083</v>
      </c>
      <c r="G87" s="22">
        <v>177610</v>
      </c>
      <c r="H87" s="23">
        <f t="shared" si="10"/>
        <v>1083</v>
      </c>
      <c r="I87" s="22">
        <v>163491</v>
      </c>
      <c r="J87" s="23">
        <f t="shared" si="11"/>
        <v>1083</v>
      </c>
      <c r="K87" s="22">
        <v>158613</v>
      </c>
      <c r="L87" s="23">
        <f t="shared" si="12"/>
        <v>1083</v>
      </c>
      <c r="M87" s="22">
        <v>144303</v>
      </c>
      <c r="N87" s="23">
        <f t="shared" si="13"/>
        <v>1083</v>
      </c>
      <c r="O87" s="22">
        <v>136915</v>
      </c>
      <c r="P87" s="23">
        <f t="shared" si="14"/>
        <v>1083</v>
      </c>
      <c r="Q87" s="22">
        <v>129208</v>
      </c>
      <c r="R87" s="23">
        <f t="shared" si="15"/>
        <v>1083</v>
      </c>
      <c r="S87" s="22">
        <v>125566</v>
      </c>
      <c r="T87" s="23">
        <f t="shared" si="16"/>
        <v>1083</v>
      </c>
      <c r="U87" s="22">
        <v>117737</v>
      </c>
      <c r="V87" s="23">
        <f t="shared" si="17"/>
        <v>1083</v>
      </c>
      <c r="W87" s="24"/>
      <c r="X87" s="12"/>
      <c r="Y87" s="27" t="s">
        <v>46</v>
      </c>
      <c r="Z87" s="28">
        <v>182761</v>
      </c>
    </row>
    <row r="88" spans="1:26" ht="21" customHeight="1">
      <c r="A88" s="18">
        <v>1084</v>
      </c>
      <c r="B88" s="19"/>
      <c r="C88" s="20" t="s">
        <v>52</v>
      </c>
      <c r="D88" s="20"/>
      <c r="E88" s="21">
        <v>156673</v>
      </c>
      <c r="F88" s="19">
        <f t="shared" si="9"/>
        <v>1084</v>
      </c>
      <c r="G88" s="22">
        <v>152177</v>
      </c>
      <c r="H88" s="23">
        <f t="shared" si="10"/>
        <v>1084</v>
      </c>
      <c r="I88" s="22">
        <v>148981</v>
      </c>
      <c r="J88" s="23">
        <f t="shared" si="11"/>
        <v>1084</v>
      </c>
      <c r="K88" s="22">
        <v>145900</v>
      </c>
      <c r="L88" s="23">
        <f t="shared" si="12"/>
        <v>1084</v>
      </c>
      <c r="M88" s="22">
        <v>139784</v>
      </c>
      <c r="N88" s="23">
        <f t="shared" si="13"/>
        <v>1084</v>
      </c>
      <c r="O88" s="22">
        <v>136021</v>
      </c>
      <c r="P88" s="23">
        <f t="shared" si="14"/>
        <v>1084</v>
      </c>
      <c r="Q88" s="22">
        <v>132564</v>
      </c>
      <c r="R88" s="23">
        <f t="shared" si="15"/>
        <v>1084</v>
      </c>
      <c r="S88" s="22">
        <v>128284</v>
      </c>
      <c r="T88" s="23">
        <f t="shared" si="16"/>
        <v>1084</v>
      </c>
      <c r="U88" s="22">
        <v>121975</v>
      </c>
      <c r="V88" s="23">
        <f t="shared" si="17"/>
        <v>1084</v>
      </c>
      <c r="W88" s="24"/>
      <c r="X88" s="12"/>
      <c r="Y88" s="27" t="s">
        <v>52</v>
      </c>
      <c r="Z88" s="28">
        <v>156673</v>
      </c>
    </row>
    <row r="89" spans="1:26" ht="21" customHeight="1">
      <c r="A89" s="18">
        <v>1085</v>
      </c>
      <c r="B89" s="19"/>
      <c r="C89" s="20" t="s">
        <v>51</v>
      </c>
      <c r="D89" s="20"/>
      <c r="E89" s="21">
        <v>185464</v>
      </c>
      <c r="F89" s="19">
        <f t="shared" si="9"/>
        <v>1085</v>
      </c>
      <c r="G89" s="22">
        <v>183404</v>
      </c>
      <c r="H89" s="23">
        <f t="shared" si="10"/>
        <v>1085</v>
      </c>
      <c r="I89" s="22">
        <v>175048</v>
      </c>
      <c r="J89" s="23">
        <f t="shared" si="11"/>
        <v>1085</v>
      </c>
      <c r="K89" s="22">
        <v>168896</v>
      </c>
      <c r="L89" s="23">
        <f t="shared" si="12"/>
        <v>1085</v>
      </c>
      <c r="M89" s="22">
        <v>154561</v>
      </c>
      <c r="N89" s="23">
        <f t="shared" si="13"/>
        <v>1085</v>
      </c>
      <c r="O89" s="22">
        <v>153096</v>
      </c>
      <c r="P89" s="23">
        <f t="shared" si="14"/>
        <v>1085</v>
      </c>
      <c r="Q89" s="22">
        <v>146262</v>
      </c>
      <c r="R89" s="23">
        <f t="shared" si="15"/>
        <v>1085</v>
      </c>
      <c r="S89" s="22">
        <v>142615</v>
      </c>
      <c r="T89" s="23">
        <f t="shared" si="16"/>
        <v>1085</v>
      </c>
      <c r="U89" s="22">
        <v>134363</v>
      </c>
      <c r="V89" s="23">
        <f t="shared" si="17"/>
        <v>1085</v>
      </c>
      <c r="W89" s="24"/>
      <c r="X89" s="12"/>
      <c r="Y89" s="27" t="s">
        <v>51</v>
      </c>
      <c r="Z89" s="28">
        <v>185464</v>
      </c>
    </row>
    <row r="90" spans="1:26" ht="21" customHeight="1">
      <c r="A90" s="18">
        <v>1086</v>
      </c>
      <c r="B90" s="19"/>
      <c r="C90" s="20" t="s">
        <v>55</v>
      </c>
      <c r="D90" s="20"/>
      <c r="E90" s="21">
        <v>143290</v>
      </c>
      <c r="F90" s="19">
        <f t="shared" si="9"/>
        <v>1086</v>
      </c>
      <c r="G90" s="22">
        <v>138712</v>
      </c>
      <c r="H90" s="23">
        <f t="shared" si="10"/>
        <v>1086</v>
      </c>
      <c r="I90" s="22">
        <v>129963</v>
      </c>
      <c r="J90" s="23">
        <f t="shared" si="11"/>
        <v>1086</v>
      </c>
      <c r="K90" s="22">
        <v>128024</v>
      </c>
      <c r="L90" s="23">
        <f t="shared" si="12"/>
        <v>1086</v>
      </c>
      <c r="M90" s="22">
        <v>122975</v>
      </c>
      <c r="N90" s="23">
        <f t="shared" si="13"/>
        <v>1086</v>
      </c>
      <c r="O90" s="22">
        <v>116089</v>
      </c>
      <c r="P90" s="23">
        <f t="shared" si="14"/>
        <v>1086</v>
      </c>
      <c r="Q90" s="22">
        <v>112141</v>
      </c>
      <c r="R90" s="23">
        <f t="shared" si="15"/>
        <v>1086</v>
      </c>
      <c r="S90" s="22">
        <v>107365</v>
      </c>
      <c r="T90" s="23">
        <f t="shared" si="16"/>
        <v>1086</v>
      </c>
      <c r="U90" s="22">
        <v>101088</v>
      </c>
      <c r="V90" s="23">
        <f t="shared" si="17"/>
        <v>1086</v>
      </c>
      <c r="W90" s="24"/>
      <c r="X90" s="12"/>
      <c r="Y90" s="27" t="s">
        <v>55</v>
      </c>
      <c r="Z90" s="28">
        <v>143290</v>
      </c>
    </row>
    <row r="91" spans="1:26" ht="21" customHeight="1">
      <c r="A91" s="18">
        <v>1087</v>
      </c>
      <c r="B91" s="19"/>
      <c r="C91" s="20" t="s">
        <v>54</v>
      </c>
      <c r="D91" s="20"/>
      <c r="E91" s="21">
        <v>151363</v>
      </c>
      <c r="F91" s="19">
        <f t="shared" si="9"/>
        <v>1087</v>
      </c>
      <c r="G91" s="22">
        <v>149755</v>
      </c>
      <c r="H91" s="23">
        <f t="shared" si="10"/>
        <v>1087</v>
      </c>
      <c r="I91" s="22">
        <v>137172</v>
      </c>
      <c r="J91" s="23">
        <f t="shared" si="11"/>
        <v>1087</v>
      </c>
      <c r="K91" s="22">
        <v>136710</v>
      </c>
      <c r="L91" s="23">
        <f t="shared" si="12"/>
        <v>1087</v>
      </c>
      <c r="M91" s="22">
        <v>124758</v>
      </c>
      <c r="N91" s="23">
        <f t="shared" si="13"/>
        <v>1087</v>
      </c>
      <c r="O91" s="22">
        <v>129480</v>
      </c>
      <c r="P91" s="23">
        <f t="shared" si="14"/>
        <v>1087</v>
      </c>
      <c r="Q91" s="22">
        <v>125590</v>
      </c>
      <c r="R91" s="23">
        <f t="shared" si="15"/>
        <v>1087</v>
      </c>
      <c r="S91" s="22">
        <v>124022</v>
      </c>
      <c r="T91" s="23">
        <f t="shared" si="16"/>
        <v>1087</v>
      </c>
      <c r="U91" s="22">
        <v>115757</v>
      </c>
      <c r="V91" s="23">
        <f t="shared" si="17"/>
        <v>1087</v>
      </c>
      <c r="W91" s="24"/>
      <c r="X91" s="12"/>
      <c r="Y91" s="27" t="s">
        <v>54</v>
      </c>
      <c r="Z91" s="28">
        <v>151363</v>
      </c>
    </row>
    <row r="92" spans="1:26" ht="21" customHeight="1">
      <c r="A92" s="18">
        <v>1088</v>
      </c>
      <c r="B92" s="19"/>
      <c r="C92" s="20" t="s">
        <v>53</v>
      </c>
      <c r="D92" s="20"/>
      <c r="E92" s="21">
        <v>193017</v>
      </c>
      <c r="F92" s="19">
        <f t="shared" si="9"/>
        <v>1088</v>
      </c>
      <c r="G92" s="22">
        <v>184490</v>
      </c>
      <c r="H92" s="23">
        <f t="shared" si="10"/>
        <v>1088</v>
      </c>
      <c r="I92" s="22">
        <v>174902</v>
      </c>
      <c r="J92" s="23">
        <f t="shared" si="11"/>
        <v>1088</v>
      </c>
      <c r="K92" s="22">
        <v>173041</v>
      </c>
      <c r="L92" s="23">
        <f t="shared" si="12"/>
        <v>1088</v>
      </c>
      <c r="M92" s="22">
        <v>172407</v>
      </c>
      <c r="N92" s="23">
        <f t="shared" si="13"/>
        <v>1088</v>
      </c>
      <c r="O92" s="22">
        <v>165848</v>
      </c>
      <c r="P92" s="23">
        <f t="shared" si="14"/>
        <v>1088</v>
      </c>
      <c r="Q92" s="22">
        <v>159344</v>
      </c>
      <c r="R92" s="23">
        <f t="shared" si="15"/>
        <v>1088</v>
      </c>
      <c r="S92" s="22">
        <v>155521</v>
      </c>
      <c r="T92" s="23">
        <f t="shared" si="16"/>
        <v>1088</v>
      </c>
      <c r="U92" s="22">
        <v>147853</v>
      </c>
      <c r="V92" s="23">
        <f t="shared" si="17"/>
        <v>1088</v>
      </c>
      <c r="W92" s="24"/>
      <c r="X92" s="12"/>
      <c r="Y92" s="27" t="s">
        <v>53</v>
      </c>
      <c r="Z92" s="28">
        <v>193017</v>
      </c>
    </row>
    <row r="93" spans="1:26" ht="21" customHeight="1">
      <c r="A93" s="18">
        <v>1089</v>
      </c>
      <c r="B93" s="19"/>
      <c r="C93" s="20" t="s">
        <v>88</v>
      </c>
      <c r="D93" s="20"/>
      <c r="E93" s="21">
        <v>223853</v>
      </c>
      <c r="F93" s="19">
        <f t="shared" si="9"/>
        <v>1089</v>
      </c>
      <c r="G93" s="22">
        <v>223084</v>
      </c>
      <c r="H93" s="23">
        <f t="shared" si="10"/>
        <v>1089</v>
      </c>
      <c r="I93" s="22">
        <v>210204</v>
      </c>
      <c r="J93" s="23">
        <f t="shared" si="11"/>
        <v>1089</v>
      </c>
      <c r="K93" s="22">
        <v>209638</v>
      </c>
      <c r="L93" s="23">
        <f t="shared" si="12"/>
        <v>1089</v>
      </c>
      <c r="M93" s="22">
        <v>191885</v>
      </c>
      <c r="N93" s="23">
        <f t="shared" si="13"/>
        <v>1089</v>
      </c>
      <c r="O93" s="22">
        <v>183146</v>
      </c>
      <c r="P93" s="23">
        <f t="shared" si="14"/>
        <v>1089</v>
      </c>
      <c r="Q93" s="22">
        <v>172119</v>
      </c>
      <c r="R93" s="23">
        <f t="shared" si="15"/>
        <v>1089</v>
      </c>
      <c r="S93" s="22">
        <v>166346</v>
      </c>
      <c r="T93" s="23">
        <f t="shared" si="16"/>
        <v>1089</v>
      </c>
      <c r="U93" s="22">
        <v>161169</v>
      </c>
      <c r="V93" s="23">
        <f t="shared" si="17"/>
        <v>1089</v>
      </c>
      <c r="W93" s="24"/>
      <c r="X93" s="12"/>
      <c r="Y93" s="27" t="s">
        <v>88</v>
      </c>
      <c r="Z93" s="28">
        <v>223853</v>
      </c>
    </row>
    <row r="94" spans="1:26" ht="21" customHeight="1">
      <c r="A94" s="18">
        <v>1090</v>
      </c>
      <c r="B94" s="19"/>
      <c r="C94" s="20" t="s">
        <v>56</v>
      </c>
      <c r="D94" s="20"/>
      <c r="E94" s="21">
        <v>178124</v>
      </c>
      <c r="F94" s="19">
        <f t="shared" si="9"/>
        <v>1090</v>
      </c>
      <c r="G94" s="22">
        <v>176534</v>
      </c>
      <c r="H94" s="23">
        <f t="shared" si="10"/>
        <v>1090</v>
      </c>
      <c r="I94" s="22">
        <v>164612</v>
      </c>
      <c r="J94" s="23">
        <f t="shared" si="11"/>
        <v>1090</v>
      </c>
      <c r="K94" s="22">
        <v>156739</v>
      </c>
      <c r="L94" s="23">
        <f t="shared" si="12"/>
        <v>1090</v>
      </c>
      <c r="M94" s="22">
        <v>149521</v>
      </c>
      <c r="N94" s="23">
        <f t="shared" si="13"/>
        <v>1090</v>
      </c>
      <c r="O94" s="22">
        <v>142274</v>
      </c>
      <c r="P94" s="23">
        <f t="shared" si="14"/>
        <v>1090</v>
      </c>
      <c r="Q94" s="22">
        <v>134812</v>
      </c>
      <c r="R94" s="23">
        <f t="shared" si="15"/>
        <v>1090</v>
      </c>
      <c r="S94" s="22">
        <v>131918</v>
      </c>
      <c r="T94" s="23">
        <f t="shared" si="16"/>
        <v>1090</v>
      </c>
      <c r="U94" s="22">
        <v>125344</v>
      </c>
      <c r="V94" s="23">
        <f t="shared" si="17"/>
        <v>1090</v>
      </c>
      <c r="W94" s="24"/>
      <c r="X94" s="12"/>
      <c r="Y94" s="27" t="s">
        <v>56</v>
      </c>
      <c r="Z94" s="28">
        <v>178124</v>
      </c>
    </row>
    <row r="95" spans="1:26" ht="21" customHeight="1">
      <c r="A95" s="18">
        <v>1091</v>
      </c>
      <c r="B95" s="19"/>
      <c r="C95" s="20" t="s">
        <v>112</v>
      </c>
      <c r="D95" s="20"/>
      <c r="E95" s="21">
        <v>105370</v>
      </c>
      <c r="F95" s="19">
        <f t="shared" si="9"/>
        <v>1091</v>
      </c>
      <c r="G95" s="22">
        <v>99818</v>
      </c>
      <c r="H95" s="23">
        <f t="shared" si="10"/>
        <v>1091</v>
      </c>
      <c r="I95" s="22">
        <v>97473</v>
      </c>
      <c r="J95" s="23">
        <f t="shared" si="11"/>
        <v>1091</v>
      </c>
      <c r="K95" s="22">
        <v>93868</v>
      </c>
      <c r="L95" s="23">
        <f t="shared" si="12"/>
        <v>1091</v>
      </c>
      <c r="M95" s="22">
        <v>99179</v>
      </c>
      <c r="N95" s="23">
        <f t="shared" si="13"/>
        <v>1091</v>
      </c>
      <c r="O95" s="22">
        <v>98119</v>
      </c>
      <c r="P95" s="23">
        <f t="shared" si="14"/>
        <v>1091</v>
      </c>
      <c r="Q95" s="22">
        <v>95386</v>
      </c>
      <c r="R95" s="23">
        <f t="shared" si="15"/>
        <v>1091</v>
      </c>
      <c r="S95" s="22">
        <v>92842</v>
      </c>
      <c r="T95" s="23">
        <f t="shared" si="16"/>
        <v>1091</v>
      </c>
      <c r="U95" s="22">
        <v>88854</v>
      </c>
      <c r="V95" s="23">
        <f t="shared" si="17"/>
        <v>1091</v>
      </c>
      <c r="W95" s="24"/>
      <c r="X95" s="12"/>
      <c r="Y95" s="29" t="s">
        <v>112</v>
      </c>
      <c r="Z95" s="30">
        <v>105370</v>
      </c>
    </row>
    <row r="96" spans="1:26" ht="21" customHeight="1">
      <c r="A96" s="18">
        <v>2001</v>
      </c>
      <c r="B96" s="19"/>
      <c r="C96" s="20" t="s">
        <v>69</v>
      </c>
      <c r="D96" s="20"/>
      <c r="E96" s="21">
        <v>226062</v>
      </c>
      <c r="F96" s="19">
        <f t="shared" si="9"/>
        <v>2001</v>
      </c>
      <c r="G96" s="22">
        <v>223842</v>
      </c>
      <c r="H96" s="23">
        <f t="shared" si="10"/>
        <v>2001</v>
      </c>
      <c r="I96" s="22">
        <v>214819</v>
      </c>
      <c r="J96" s="23">
        <f t="shared" si="11"/>
        <v>2001</v>
      </c>
      <c r="K96" s="22">
        <v>213445</v>
      </c>
      <c r="L96" s="23">
        <f t="shared" si="12"/>
        <v>2001</v>
      </c>
      <c r="M96" s="22">
        <v>195695</v>
      </c>
      <c r="N96" s="23">
        <f t="shared" si="13"/>
        <v>2001</v>
      </c>
      <c r="O96" s="22">
        <v>192441</v>
      </c>
      <c r="P96" s="23">
        <f t="shared" si="14"/>
        <v>2001</v>
      </c>
      <c r="Q96" s="22">
        <v>181474</v>
      </c>
      <c r="R96" s="23">
        <f t="shared" si="15"/>
        <v>2001</v>
      </c>
      <c r="S96" s="22">
        <v>178381</v>
      </c>
      <c r="T96" s="23">
        <f t="shared" si="16"/>
        <v>2001</v>
      </c>
      <c r="U96" s="22">
        <v>170411</v>
      </c>
      <c r="V96" s="23">
        <f t="shared" si="17"/>
        <v>2001</v>
      </c>
      <c r="W96" s="24"/>
      <c r="X96" s="12"/>
      <c r="Y96" s="25" t="s">
        <v>69</v>
      </c>
      <c r="Z96" s="26">
        <v>226062</v>
      </c>
    </row>
    <row r="97" spans="1:26" ht="21" customHeight="1">
      <c r="A97" s="18">
        <v>2002</v>
      </c>
      <c r="B97" s="19"/>
      <c r="C97" s="20" t="s">
        <v>67</v>
      </c>
      <c r="D97" s="20"/>
      <c r="E97" s="21">
        <v>196712</v>
      </c>
      <c r="F97" s="19">
        <f t="shared" si="9"/>
        <v>2002</v>
      </c>
      <c r="G97" s="22">
        <v>194224</v>
      </c>
      <c r="H97" s="23">
        <f t="shared" si="10"/>
        <v>2002</v>
      </c>
      <c r="I97" s="22">
        <v>191839</v>
      </c>
      <c r="J97" s="23">
        <f t="shared" si="11"/>
        <v>2002</v>
      </c>
      <c r="K97" s="22">
        <v>191461</v>
      </c>
      <c r="L97" s="23">
        <f t="shared" si="12"/>
        <v>2002</v>
      </c>
      <c r="M97" s="22">
        <v>183444</v>
      </c>
      <c r="N97" s="23">
        <f t="shared" si="13"/>
        <v>2002</v>
      </c>
      <c r="O97" s="22">
        <v>177071</v>
      </c>
      <c r="P97" s="23">
        <f t="shared" si="14"/>
        <v>2002</v>
      </c>
      <c r="Q97" s="22">
        <v>173041</v>
      </c>
      <c r="R97" s="23">
        <f t="shared" si="15"/>
        <v>2002</v>
      </c>
      <c r="S97" s="22">
        <v>170735</v>
      </c>
      <c r="T97" s="23">
        <f t="shared" si="16"/>
        <v>2002</v>
      </c>
      <c r="U97" s="22">
        <v>160012</v>
      </c>
      <c r="V97" s="23">
        <f t="shared" si="17"/>
        <v>2002</v>
      </c>
      <c r="W97" s="24"/>
      <c r="X97" s="12"/>
      <c r="Y97" s="27" t="s">
        <v>67</v>
      </c>
      <c r="Z97" s="33">
        <v>196712</v>
      </c>
    </row>
    <row r="98" spans="1:26" ht="21" customHeight="1">
      <c r="A98" s="18">
        <v>2003</v>
      </c>
      <c r="B98" s="19"/>
      <c r="C98" s="20" t="s">
        <v>68</v>
      </c>
      <c r="D98" s="20"/>
      <c r="E98" s="21">
        <v>218372</v>
      </c>
      <c r="F98" s="19">
        <f t="shared" si="9"/>
        <v>2003</v>
      </c>
      <c r="G98" s="22">
        <v>215253</v>
      </c>
      <c r="H98" s="23">
        <f t="shared" si="10"/>
        <v>2003</v>
      </c>
      <c r="I98" s="22">
        <v>211502</v>
      </c>
      <c r="J98" s="23">
        <f t="shared" si="11"/>
        <v>2003</v>
      </c>
      <c r="K98" s="22">
        <v>207425</v>
      </c>
      <c r="L98" s="23">
        <f t="shared" si="12"/>
        <v>2003</v>
      </c>
      <c r="M98" s="22">
        <v>194219</v>
      </c>
      <c r="N98" s="23">
        <f t="shared" si="13"/>
        <v>2003</v>
      </c>
      <c r="O98" s="22">
        <v>186776</v>
      </c>
      <c r="P98" s="23">
        <f t="shared" si="14"/>
        <v>2003</v>
      </c>
      <c r="Q98" s="22">
        <v>176440</v>
      </c>
      <c r="R98" s="23">
        <f t="shared" si="15"/>
        <v>2003</v>
      </c>
      <c r="S98" s="22">
        <v>175429</v>
      </c>
      <c r="T98" s="23">
        <f t="shared" si="16"/>
        <v>2003</v>
      </c>
      <c r="U98" s="22">
        <v>166532</v>
      </c>
      <c r="V98" s="23">
        <f t="shared" si="17"/>
        <v>2003</v>
      </c>
      <c r="W98" s="24"/>
      <c r="X98" s="12"/>
      <c r="Y98" s="27" t="s">
        <v>68</v>
      </c>
      <c r="Z98" s="33">
        <v>218372</v>
      </c>
    </row>
    <row r="99" spans="1:26" ht="21" customHeight="1">
      <c r="A99" s="18">
        <v>3001</v>
      </c>
      <c r="B99" s="19"/>
      <c r="C99" s="20" t="s">
        <v>70</v>
      </c>
      <c r="D99" s="20"/>
      <c r="E99" s="21">
        <v>262142</v>
      </c>
      <c r="F99" s="19">
        <f t="shared" si="9"/>
        <v>3001</v>
      </c>
      <c r="G99" s="22">
        <v>236222</v>
      </c>
      <c r="H99" s="23">
        <f t="shared" si="10"/>
        <v>3001</v>
      </c>
      <c r="I99" s="22">
        <v>224975</v>
      </c>
      <c r="J99" s="23">
        <f t="shared" si="11"/>
        <v>3001</v>
      </c>
      <c r="K99" s="22">
        <v>204917</v>
      </c>
      <c r="L99" s="23">
        <f t="shared" si="12"/>
        <v>3001</v>
      </c>
      <c r="M99" s="22">
        <v>185455</v>
      </c>
      <c r="N99" s="23">
        <f t="shared" si="13"/>
        <v>3001</v>
      </c>
      <c r="O99" s="22">
        <v>178234</v>
      </c>
      <c r="P99" s="23">
        <f t="shared" si="14"/>
        <v>3001</v>
      </c>
      <c r="Q99" s="22">
        <v>170360</v>
      </c>
      <c r="R99" s="23">
        <f t="shared" si="15"/>
        <v>3001</v>
      </c>
      <c r="S99" s="22">
        <v>167760</v>
      </c>
      <c r="T99" s="23">
        <f t="shared" si="16"/>
        <v>3001</v>
      </c>
      <c r="U99" s="22">
        <v>167990</v>
      </c>
      <c r="V99" s="23">
        <f t="shared" si="17"/>
        <v>3001</v>
      </c>
      <c r="W99" s="24"/>
      <c r="X99" s="12"/>
      <c r="Y99" s="27" t="s">
        <v>70</v>
      </c>
      <c r="Z99" s="33">
        <v>262142</v>
      </c>
    </row>
    <row r="100" spans="1:26" ht="21" customHeight="1">
      <c r="A100" s="18">
        <v>3002</v>
      </c>
      <c r="B100" s="19"/>
      <c r="C100" s="20" t="s">
        <v>74</v>
      </c>
      <c r="D100" s="20"/>
      <c r="E100" s="21">
        <v>203735</v>
      </c>
      <c r="F100" s="19">
        <f t="shared" si="9"/>
        <v>3002</v>
      </c>
      <c r="G100" s="22">
        <v>203833</v>
      </c>
      <c r="H100" s="23">
        <f t="shared" si="10"/>
        <v>3002</v>
      </c>
      <c r="I100" s="22">
        <v>184113</v>
      </c>
      <c r="J100" s="23">
        <f t="shared" si="11"/>
        <v>3002</v>
      </c>
      <c r="K100" s="22">
        <v>168500</v>
      </c>
      <c r="L100" s="23">
        <f t="shared" si="12"/>
        <v>3002</v>
      </c>
      <c r="M100" s="22" t="s">
        <v>127</v>
      </c>
      <c r="N100" s="23">
        <f t="shared" si="13"/>
        <v>3002</v>
      </c>
      <c r="O100" s="22" t="s">
        <v>127</v>
      </c>
      <c r="P100" s="23">
        <f t="shared" si="14"/>
        <v>3002</v>
      </c>
      <c r="Q100" s="22">
        <v>151579</v>
      </c>
      <c r="R100" s="23">
        <f t="shared" si="15"/>
        <v>3002</v>
      </c>
      <c r="S100" s="22" t="s">
        <v>127</v>
      </c>
      <c r="T100" s="23">
        <f t="shared" si="16"/>
        <v>3002</v>
      </c>
      <c r="U100" s="22">
        <v>153216</v>
      </c>
      <c r="V100" s="23">
        <f t="shared" si="17"/>
        <v>3002</v>
      </c>
      <c r="W100" s="24"/>
      <c r="X100" s="12"/>
      <c r="Y100" s="27" t="s">
        <v>74</v>
      </c>
      <c r="Z100" s="33">
        <v>203735</v>
      </c>
    </row>
    <row r="101" spans="1:26" ht="21" customHeight="1">
      <c r="A101" s="18">
        <v>3003</v>
      </c>
      <c r="B101" s="19"/>
      <c r="C101" s="20" t="s">
        <v>72</v>
      </c>
      <c r="D101" s="20"/>
      <c r="E101" s="21">
        <v>168479</v>
      </c>
      <c r="F101" s="19">
        <f t="shared" si="9"/>
        <v>3003</v>
      </c>
      <c r="G101" s="22">
        <v>161551</v>
      </c>
      <c r="H101" s="23">
        <f t="shared" si="10"/>
        <v>3003</v>
      </c>
      <c r="I101" s="22">
        <v>146007</v>
      </c>
      <c r="J101" s="23">
        <f t="shared" si="11"/>
        <v>3003</v>
      </c>
      <c r="K101" s="22">
        <v>141103</v>
      </c>
      <c r="L101" s="23">
        <f t="shared" si="12"/>
        <v>3003</v>
      </c>
      <c r="M101" s="22">
        <v>142682</v>
      </c>
      <c r="N101" s="23">
        <f t="shared" si="13"/>
        <v>3003</v>
      </c>
      <c r="O101" s="22">
        <v>133426</v>
      </c>
      <c r="P101" s="23">
        <f t="shared" si="14"/>
        <v>3003</v>
      </c>
      <c r="Q101" s="22">
        <v>127988</v>
      </c>
      <c r="R101" s="23">
        <f t="shared" si="15"/>
        <v>3003</v>
      </c>
      <c r="S101" s="22">
        <v>133382</v>
      </c>
      <c r="T101" s="23">
        <f t="shared" si="16"/>
        <v>3003</v>
      </c>
      <c r="U101" s="22">
        <v>126090</v>
      </c>
      <c r="V101" s="23">
        <f t="shared" si="17"/>
        <v>3003</v>
      </c>
      <c r="W101" s="24"/>
      <c r="X101" s="12"/>
      <c r="Y101" s="27" t="s">
        <v>72</v>
      </c>
      <c r="Z101" s="33">
        <v>168479</v>
      </c>
    </row>
    <row r="102" spans="1:26" ht="21" customHeight="1">
      <c r="A102" s="18">
        <v>3004</v>
      </c>
      <c r="B102" s="19"/>
      <c r="C102" s="20" t="s">
        <v>73</v>
      </c>
      <c r="D102" s="20"/>
      <c r="E102" s="21">
        <v>122875</v>
      </c>
      <c r="F102" s="19">
        <f t="shared" si="9"/>
        <v>3004</v>
      </c>
      <c r="G102" s="22">
        <v>123791</v>
      </c>
      <c r="H102" s="23">
        <f t="shared" si="10"/>
        <v>3004</v>
      </c>
      <c r="I102" s="22">
        <v>113741</v>
      </c>
      <c r="J102" s="23">
        <f t="shared" si="11"/>
        <v>3004</v>
      </c>
      <c r="K102" s="22">
        <v>111298</v>
      </c>
      <c r="L102" s="23">
        <f t="shared" si="12"/>
        <v>3004</v>
      </c>
      <c r="M102" s="22">
        <v>103992</v>
      </c>
      <c r="N102" s="23">
        <f t="shared" si="13"/>
        <v>3004</v>
      </c>
      <c r="O102" s="22">
        <v>99755</v>
      </c>
      <c r="P102" s="23">
        <f t="shared" si="14"/>
        <v>3004</v>
      </c>
      <c r="Q102" s="22">
        <v>96248</v>
      </c>
      <c r="R102" s="23">
        <f t="shared" si="15"/>
        <v>3004</v>
      </c>
      <c r="S102" s="22">
        <v>95011</v>
      </c>
      <c r="T102" s="23">
        <f t="shared" si="16"/>
        <v>3004</v>
      </c>
      <c r="U102" s="22">
        <v>92083</v>
      </c>
      <c r="V102" s="23">
        <f t="shared" si="17"/>
        <v>3004</v>
      </c>
      <c r="W102" s="24"/>
      <c r="X102" s="12"/>
      <c r="Y102" s="27" t="s">
        <v>73</v>
      </c>
      <c r="Z102" s="33">
        <v>122875</v>
      </c>
    </row>
    <row r="103" spans="1:26" ht="21" customHeight="1">
      <c r="A103" s="18">
        <v>3005</v>
      </c>
      <c r="B103" s="19"/>
      <c r="C103" s="20" t="s">
        <v>113</v>
      </c>
      <c r="D103" s="20"/>
      <c r="E103" s="21">
        <v>189313</v>
      </c>
      <c r="F103" s="19">
        <f t="shared" si="9"/>
        <v>3005</v>
      </c>
      <c r="G103" s="22">
        <v>179488</v>
      </c>
      <c r="H103" s="23">
        <f t="shared" si="10"/>
        <v>3005</v>
      </c>
      <c r="I103" s="22">
        <v>165635</v>
      </c>
      <c r="J103" s="23">
        <f t="shared" si="11"/>
        <v>3005</v>
      </c>
      <c r="K103" s="22">
        <v>156226</v>
      </c>
      <c r="L103" s="23">
        <f t="shared" si="12"/>
        <v>3005</v>
      </c>
      <c r="M103" s="22">
        <v>148638</v>
      </c>
      <c r="N103" s="23">
        <f t="shared" si="13"/>
        <v>3005</v>
      </c>
      <c r="O103" s="22">
        <v>148117</v>
      </c>
      <c r="P103" s="23">
        <f t="shared" si="14"/>
        <v>3005</v>
      </c>
      <c r="Q103" s="22">
        <v>144386</v>
      </c>
      <c r="R103" s="23">
        <f t="shared" si="15"/>
        <v>3005</v>
      </c>
      <c r="S103" s="22">
        <v>141519</v>
      </c>
      <c r="T103" s="23">
        <f t="shared" si="16"/>
        <v>3005</v>
      </c>
      <c r="U103" s="22">
        <v>137425</v>
      </c>
      <c r="V103" s="23">
        <f t="shared" si="17"/>
        <v>3005</v>
      </c>
      <c r="W103" s="24"/>
      <c r="X103" s="12"/>
      <c r="Y103" s="27" t="s">
        <v>113</v>
      </c>
      <c r="Z103" s="33">
        <v>189313</v>
      </c>
    </row>
    <row r="104" spans="1:26" ht="21" customHeight="1">
      <c r="A104" s="18">
        <v>3006</v>
      </c>
      <c r="B104" s="19"/>
      <c r="C104" s="20" t="s">
        <v>80</v>
      </c>
      <c r="D104" s="20"/>
      <c r="E104" s="21">
        <v>139425</v>
      </c>
      <c r="F104" s="19">
        <f t="shared" si="9"/>
        <v>3006</v>
      </c>
      <c r="G104" s="22">
        <v>134752</v>
      </c>
      <c r="H104" s="23">
        <f t="shared" si="10"/>
        <v>3006</v>
      </c>
      <c r="I104" s="22">
        <v>127502</v>
      </c>
      <c r="J104" s="23">
        <f t="shared" si="11"/>
        <v>3006</v>
      </c>
      <c r="K104" s="22">
        <v>124978</v>
      </c>
      <c r="L104" s="23">
        <f t="shared" si="12"/>
        <v>3006</v>
      </c>
      <c r="M104" s="22">
        <v>125647</v>
      </c>
      <c r="N104" s="23">
        <f t="shared" si="13"/>
        <v>3006</v>
      </c>
      <c r="O104" s="22">
        <v>124738</v>
      </c>
      <c r="P104" s="23">
        <f t="shared" si="14"/>
        <v>3006</v>
      </c>
      <c r="Q104" s="22">
        <v>121091</v>
      </c>
      <c r="R104" s="23">
        <f t="shared" si="15"/>
        <v>3006</v>
      </c>
      <c r="S104" s="22">
        <v>119791</v>
      </c>
      <c r="T104" s="23">
        <f t="shared" si="16"/>
        <v>3006</v>
      </c>
      <c r="U104" s="22">
        <v>123412</v>
      </c>
      <c r="V104" s="23">
        <f t="shared" si="17"/>
        <v>3006</v>
      </c>
      <c r="W104" s="24"/>
      <c r="X104" s="12"/>
      <c r="Y104" s="27" t="s">
        <v>80</v>
      </c>
      <c r="Z104" s="33">
        <v>139425</v>
      </c>
    </row>
    <row r="105" spans="1:26" ht="21" customHeight="1">
      <c r="A105" s="18">
        <v>3007</v>
      </c>
      <c r="B105" s="19"/>
      <c r="C105" s="20" t="s">
        <v>75</v>
      </c>
      <c r="D105" s="20"/>
      <c r="E105" s="21">
        <v>197938</v>
      </c>
      <c r="F105" s="19">
        <f t="shared" si="9"/>
        <v>3007</v>
      </c>
      <c r="G105" s="22">
        <v>192090</v>
      </c>
      <c r="H105" s="23">
        <f t="shared" si="10"/>
        <v>3007</v>
      </c>
      <c r="I105" s="22">
        <v>188315</v>
      </c>
      <c r="J105" s="23">
        <f t="shared" si="11"/>
        <v>3007</v>
      </c>
      <c r="K105" s="22">
        <v>176307</v>
      </c>
      <c r="L105" s="23">
        <f t="shared" si="12"/>
        <v>3007</v>
      </c>
      <c r="M105" s="22">
        <v>182853</v>
      </c>
      <c r="N105" s="23">
        <f t="shared" si="13"/>
        <v>3007</v>
      </c>
      <c r="O105" s="22">
        <v>170490</v>
      </c>
      <c r="P105" s="23">
        <f t="shared" si="14"/>
        <v>3007</v>
      </c>
      <c r="Q105" s="22">
        <v>160314</v>
      </c>
      <c r="R105" s="23">
        <f t="shared" si="15"/>
        <v>3007</v>
      </c>
      <c r="S105" s="22">
        <v>155698</v>
      </c>
      <c r="T105" s="23">
        <f t="shared" si="16"/>
        <v>3007</v>
      </c>
      <c r="U105" s="22">
        <v>160788</v>
      </c>
      <c r="V105" s="23">
        <f t="shared" si="17"/>
        <v>3007</v>
      </c>
      <c r="W105" s="24"/>
      <c r="X105" s="12"/>
      <c r="Y105" s="27" t="s">
        <v>75</v>
      </c>
      <c r="Z105" s="33">
        <v>197938</v>
      </c>
    </row>
    <row r="106" spans="1:26" ht="21" customHeight="1">
      <c r="A106" s="18">
        <v>3008</v>
      </c>
      <c r="B106" s="19"/>
      <c r="C106" s="20" t="s">
        <v>76</v>
      </c>
      <c r="D106" s="20"/>
      <c r="E106" s="21">
        <v>147986</v>
      </c>
      <c r="F106" s="19">
        <f t="shared" si="9"/>
        <v>3008</v>
      </c>
      <c r="G106" s="22">
        <v>148319</v>
      </c>
      <c r="H106" s="23">
        <f t="shared" si="10"/>
        <v>3008</v>
      </c>
      <c r="I106" s="22">
        <v>148018</v>
      </c>
      <c r="J106" s="23">
        <f t="shared" si="11"/>
        <v>3008</v>
      </c>
      <c r="K106" s="22">
        <v>142699</v>
      </c>
      <c r="L106" s="23">
        <f t="shared" si="12"/>
        <v>3008</v>
      </c>
      <c r="M106" s="22">
        <v>135713</v>
      </c>
      <c r="N106" s="23">
        <f t="shared" si="13"/>
        <v>3008</v>
      </c>
      <c r="O106" s="22">
        <v>128120</v>
      </c>
      <c r="P106" s="23">
        <f t="shared" si="14"/>
        <v>3008</v>
      </c>
      <c r="Q106" s="22">
        <v>126649</v>
      </c>
      <c r="R106" s="23">
        <f t="shared" si="15"/>
        <v>3008</v>
      </c>
      <c r="S106" s="22">
        <v>125457</v>
      </c>
      <c r="T106" s="23">
        <f t="shared" si="16"/>
        <v>3008</v>
      </c>
      <c r="U106" s="22">
        <v>121768</v>
      </c>
      <c r="V106" s="23">
        <f t="shared" si="17"/>
        <v>3008</v>
      </c>
      <c r="W106" s="24"/>
      <c r="X106" s="12"/>
      <c r="Y106" s="27" t="s">
        <v>76</v>
      </c>
      <c r="Z106" s="33">
        <v>147986</v>
      </c>
    </row>
    <row r="107" spans="1:26" ht="21" customHeight="1">
      <c r="A107" s="18">
        <v>3009</v>
      </c>
      <c r="B107" s="19"/>
      <c r="C107" s="20" t="s">
        <v>71</v>
      </c>
      <c r="D107" s="20"/>
      <c r="E107" s="21">
        <v>141279</v>
      </c>
      <c r="F107" s="19">
        <f t="shared" si="9"/>
        <v>3009</v>
      </c>
      <c r="G107" s="22">
        <v>141176</v>
      </c>
      <c r="H107" s="23">
        <f t="shared" si="10"/>
        <v>3009</v>
      </c>
      <c r="I107" s="22" t="s">
        <v>128</v>
      </c>
      <c r="J107" s="23">
        <f t="shared" si="11"/>
        <v>3009</v>
      </c>
      <c r="K107" s="22">
        <v>135932</v>
      </c>
      <c r="L107" s="23">
        <f t="shared" si="12"/>
        <v>3009</v>
      </c>
      <c r="M107" s="22">
        <v>125806</v>
      </c>
      <c r="N107" s="23">
        <f t="shared" si="13"/>
        <v>3009</v>
      </c>
      <c r="O107" s="22">
        <v>123429</v>
      </c>
      <c r="P107" s="23">
        <f t="shared" si="14"/>
        <v>3009</v>
      </c>
      <c r="Q107" s="22" t="s">
        <v>127</v>
      </c>
      <c r="R107" s="23">
        <f t="shared" si="15"/>
        <v>3009</v>
      </c>
      <c r="S107" s="22" t="s">
        <v>127</v>
      </c>
      <c r="T107" s="23">
        <f t="shared" si="16"/>
        <v>3009</v>
      </c>
      <c r="U107" s="22" t="s">
        <v>127</v>
      </c>
      <c r="V107" s="23">
        <f t="shared" si="17"/>
        <v>3009</v>
      </c>
      <c r="W107" s="24"/>
      <c r="X107" s="12"/>
      <c r="Y107" s="27" t="s">
        <v>71</v>
      </c>
      <c r="Z107" s="33">
        <v>141279</v>
      </c>
    </row>
    <row r="108" spans="1:26" ht="21" customHeight="1">
      <c r="A108" s="18">
        <v>3010</v>
      </c>
      <c r="B108" s="22"/>
      <c r="C108" s="20" t="s">
        <v>77</v>
      </c>
      <c r="D108" s="20"/>
      <c r="E108" s="21">
        <v>186667</v>
      </c>
      <c r="F108" s="19">
        <f t="shared" si="9"/>
        <v>3010</v>
      </c>
      <c r="G108" s="22">
        <v>186191</v>
      </c>
      <c r="H108" s="23">
        <f t="shared" si="10"/>
        <v>3010</v>
      </c>
      <c r="I108" s="22" t="s">
        <v>127</v>
      </c>
      <c r="J108" s="23">
        <f t="shared" si="11"/>
        <v>3010</v>
      </c>
      <c r="K108" s="22"/>
      <c r="L108" s="23">
        <f t="shared" si="12"/>
        <v>3010</v>
      </c>
      <c r="M108" s="22">
        <v>176959</v>
      </c>
      <c r="N108" s="23">
        <f t="shared" si="13"/>
        <v>3010</v>
      </c>
      <c r="O108" s="22">
        <v>162857</v>
      </c>
      <c r="P108" s="23">
        <f t="shared" si="14"/>
        <v>3010</v>
      </c>
      <c r="Q108" s="22">
        <v>156098</v>
      </c>
      <c r="R108" s="23">
        <f t="shared" si="15"/>
        <v>3010</v>
      </c>
      <c r="S108" s="22" t="s">
        <v>127</v>
      </c>
      <c r="T108" s="23">
        <f t="shared" si="16"/>
        <v>3010</v>
      </c>
      <c r="U108" s="22">
        <v>156391</v>
      </c>
      <c r="V108" s="23">
        <f t="shared" si="17"/>
        <v>3010</v>
      </c>
      <c r="W108" s="24"/>
      <c r="X108" s="12"/>
      <c r="Y108" s="27" t="s">
        <v>77</v>
      </c>
      <c r="Z108" s="33">
        <v>186667</v>
      </c>
    </row>
    <row r="109" spans="1:26" ht="21" customHeight="1">
      <c r="A109" s="18">
        <v>3011</v>
      </c>
      <c r="B109" s="34"/>
      <c r="C109" s="20" t="s">
        <v>78</v>
      </c>
      <c r="D109" s="35"/>
      <c r="E109" s="21" t="s">
        <v>127</v>
      </c>
      <c r="F109" s="19">
        <f t="shared" si="9"/>
        <v>3011</v>
      </c>
      <c r="G109" s="22" t="s">
        <v>127</v>
      </c>
      <c r="H109" s="23">
        <f t="shared" si="10"/>
        <v>3011</v>
      </c>
      <c r="I109" s="22" t="s">
        <v>127</v>
      </c>
      <c r="J109" s="23">
        <f t="shared" si="11"/>
        <v>3011</v>
      </c>
      <c r="K109" s="22">
        <v>200625</v>
      </c>
      <c r="L109" s="23">
        <f t="shared" si="12"/>
        <v>3011</v>
      </c>
      <c r="M109" s="22" t="s">
        <v>127</v>
      </c>
      <c r="N109" s="23">
        <f t="shared" si="13"/>
        <v>3011</v>
      </c>
      <c r="O109" s="22">
        <v>184825</v>
      </c>
      <c r="P109" s="23">
        <f t="shared" si="14"/>
        <v>3011</v>
      </c>
      <c r="Q109" s="22">
        <v>172059</v>
      </c>
      <c r="R109" s="23">
        <f t="shared" si="15"/>
        <v>3011</v>
      </c>
      <c r="S109" s="22">
        <v>175639</v>
      </c>
      <c r="T109" s="23">
        <f t="shared" si="16"/>
        <v>3011</v>
      </c>
      <c r="U109" s="22">
        <v>168421</v>
      </c>
      <c r="V109" s="23">
        <f t="shared" si="17"/>
        <v>3011</v>
      </c>
      <c r="W109" s="24"/>
      <c r="X109" s="12"/>
      <c r="Y109" s="27" t="s">
        <v>78</v>
      </c>
      <c r="Z109" s="36" t="s">
        <v>127</v>
      </c>
    </row>
    <row r="110" spans="1:26" ht="21" customHeight="1">
      <c r="A110" s="18">
        <v>3012</v>
      </c>
      <c r="B110" s="34"/>
      <c r="C110" s="20" t="s">
        <v>79</v>
      </c>
      <c r="D110" s="35"/>
      <c r="E110" s="21">
        <v>160000</v>
      </c>
      <c r="F110" s="19">
        <f t="shared" si="9"/>
        <v>3012</v>
      </c>
      <c r="G110" s="22">
        <v>156938</v>
      </c>
      <c r="H110" s="23">
        <f t="shared" si="10"/>
        <v>3012</v>
      </c>
      <c r="I110" s="22">
        <v>141172</v>
      </c>
      <c r="J110" s="23">
        <f t="shared" si="11"/>
        <v>3012</v>
      </c>
      <c r="K110" s="22">
        <v>141010</v>
      </c>
      <c r="L110" s="23">
        <f t="shared" si="12"/>
        <v>3012</v>
      </c>
      <c r="M110" s="22">
        <v>129787</v>
      </c>
      <c r="N110" s="23">
        <f t="shared" si="13"/>
        <v>3012</v>
      </c>
      <c r="O110" s="22">
        <v>129191</v>
      </c>
      <c r="P110" s="23">
        <f t="shared" si="14"/>
        <v>3012</v>
      </c>
      <c r="Q110" s="22" t="s">
        <v>127</v>
      </c>
      <c r="R110" s="23">
        <f t="shared" si="15"/>
        <v>3012</v>
      </c>
      <c r="S110" s="22">
        <v>123696</v>
      </c>
      <c r="T110" s="23">
        <f t="shared" si="16"/>
        <v>3012</v>
      </c>
      <c r="U110" s="22">
        <v>120294</v>
      </c>
      <c r="V110" s="23">
        <f t="shared" si="17"/>
        <v>3012</v>
      </c>
      <c r="W110" s="24"/>
      <c r="X110" s="12"/>
      <c r="Y110" s="27" t="s">
        <v>79</v>
      </c>
      <c r="Z110" s="33">
        <v>160000</v>
      </c>
    </row>
    <row r="111" spans="1:26" ht="21" customHeight="1">
      <c r="A111" s="18">
        <v>4001</v>
      </c>
      <c r="B111" s="34"/>
      <c r="C111" s="20" t="s">
        <v>84</v>
      </c>
      <c r="D111" s="35"/>
      <c r="E111" s="21">
        <v>198348</v>
      </c>
      <c r="F111" s="19">
        <f t="shared" si="9"/>
        <v>4001</v>
      </c>
      <c r="G111" s="22">
        <v>191525</v>
      </c>
      <c r="H111" s="23">
        <f t="shared" si="10"/>
        <v>4001</v>
      </c>
      <c r="I111" s="22">
        <v>174547</v>
      </c>
      <c r="J111" s="23">
        <f t="shared" si="11"/>
        <v>4001</v>
      </c>
      <c r="K111" s="22">
        <v>170961</v>
      </c>
      <c r="L111" s="23">
        <f t="shared" si="12"/>
        <v>4001</v>
      </c>
      <c r="M111" s="22">
        <v>163143</v>
      </c>
      <c r="N111" s="23">
        <f t="shared" si="13"/>
        <v>4001</v>
      </c>
      <c r="O111" s="22">
        <v>151628</v>
      </c>
      <c r="P111" s="23">
        <f t="shared" si="14"/>
        <v>4001</v>
      </c>
      <c r="Q111" s="22">
        <v>145896</v>
      </c>
      <c r="R111" s="23">
        <f t="shared" si="15"/>
        <v>4001</v>
      </c>
      <c r="S111" s="22">
        <v>144980</v>
      </c>
      <c r="T111" s="23">
        <f t="shared" si="16"/>
        <v>4001</v>
      </c>
      <c r="U111" s="22">
        <v>142078</v>
      </c>
      <c r="V111" s="23">
        <f t="shared" si="17"/>
        <v>4001</v>
      </c>
      <c r="W111" s="24"/>
      <c r="X111" s="12"/>
      <c r="Y111" s="27" t="s">
        <v>84</v>
      </c>
      <c r="Z111" s="33">
        <v>198348</v>
      </c>
    </row>
    <row r="112" spans="1:26" ht="21" customHeight="1">
      <c r="A112" s="18">
        <v>4002</v>
      </c>
      <c r="B112" s="34"/>
      <c r="C112" s="20" t="s">
        <v>81</v>
      </c>
      <c r="D112" s="35"/>
      <c r="E112" s="21">
        <v>197483</v>
      </c>
      <c r="F112" s="19">
        <f t="shared" si="9"/>
        <v>4002</v>
      </c>
      <c r="G112" s="22">
        <v>183937</v>
      </c>
      <c r="H112" s="23">
        <f t="shared" si="10"/>
        <v>4002</v>
      </c>
      <c r="I112" s="22">
        <v>172174</v>
      </c>
      <c r="J112" s="23">
        <f t="shared" si="11"/>
        <v>4002</v>
      </c>
      <c r="K112" s="22">
        <v>167617</v>
      </c>
      <c r="L112" s="23">
        <f t="shared" si="12"/>
        <v>4002</v>
      </c>
      <c r="M112" s="22">
        <v>156656</v>
      </c>
      <c r="N112" s="23">
        <f t="shared" si="13"/>
        <v>4002</v>
      </c>
      <c r="O112" s="22">
        <v>154106</v>
      </c>
      <c r="P112" s="23">
        <f t="shared" si="14"/>
        <v>4002</v>
      </c>
      <c r="Q112" s="22">
        <v>145953</v>
      </c>
      <c r="R112" s="23">
        <f t="shared" si="15"/>
        <v>4002</v>
      </c>
      <c r="S112" s="22">
        <v>151834</v>
      </c>
      <c r="T112" s="23">
        <f t="shared" si="16"/>
        <v>4002</v>
      </c>
      <c r="U112" s="22">
        <v>143258</v>
      </c>
      <c r="V112" s="23">
        <f t="shared" si="17"/>
        <v>4002</v>
      </c>
      <c r="W112" s="24"/>
      <c r="X112" s="12"/>
      <c r="Y112" s="27" t="s">
        <v>81</v>
      </c>
      <c r="Z112" s="33">
        <v>197483</v>
      </c>
    </row>
    <row r="113" spans="1:26" ht="21" customHeight="1">
      <c r="A113" s="18">
        <v>4003</v>
      </c>
      <c r="B113" s="34"/>
      <c r="C113" s="20" t="s">
        <v>82</v>
      </c>
      <c r="D113" s="35"/>
      <c r="E113" s="21">
        <v>195206</v>
      </c>
      <c r="F113" s="19">
        <f t="shared" si="9"/>
        <v>4003</v>
      </c>
      <c r="G113" s="22">
        <v>189975</v>
      </c>
      <c r="H113" s="23">
        <f t="shared" si="10"/>
        <v>4003</v>
      </c>
      <c r="I113" s="22">
        <v>176595</v>
      </c>
      <c r="J113" s="23">
        <f t="shared" si="11"/>
        <v>4003</v>
      </c>
      <c r="K113" s="22">
        <v>172326</v>
      </c>
      <c r="L113" s="23">
        <f t="shared" si="12"/>
        <v>4003</v>
      </c>
      <c r="M113" s="22">
        <v>163689</v>
      </c>
      <c r="N113" s="23">
        <f t="shared" si="13"/>
        <v>4003</v>
      </c>
      <c r="O113" s="22">
        <v>155383</v>
      </c>
      <c r="P113" s="23">
        <f t="shared" si="14"/>
        <v>4003</v>
      </c>
      <c r="Q113" s="22">
        <v>148960</v>
      </c>
      <c r="R113" s="23">
        <f t="shared" si="15"/>
        <v>4003</v>
      </c>
      <c r="S113" s="22">
        <v>149519</v>
      </c>
      <c r="T113" s="23">
        <f t="shared" si="16"/>
        <v>4003</v>
      </c>
      <c r="U113" s="22">
        <v>144457</v>
      </c>
      <c r="V113" s="23">
        <f t="shared" si="17"/>
        <v>4003</v>
      </c>
      <c r="W113" s="24"/>
      <c r="X113" s="12"/>
      <c r="Y113" s="27" t="s">
        <v>82</v>
      </c>
      <c r="Z113" s="33">
        <v>195206</v>
      </c>
    </row>
    <row r="114" spans="1:26" ht="21" customHeight="1">
      <c r="A114" s="18">
        <v>4004</v>
      </c>
      <c r="B114" s="22"/>
      <c r="C114" s="20" t="s">
        <v>83</v>
      </c>
      <c r="D114" s="20"/>
      <c r="E114" s="21">
        <v>233236</v>
      </c>
      <c r="F114" s="19">
        <f t="shared" si="9"/>
        <v>4004</v>
      </c>
      <c r="G114" s="22">
        <v>227463</v>
      </c>
      <c r="H114" s="23">
        <f t="shared" si="10"/>
        <v>4004</v>
      </c>
      <c r="I114" s="22">
        <v>196636</v>
      </c>
      <c r="J114" s="23">
        <f t="shared" si="11"/>
        <v>4004</v>
      </c>
      <c r="K114" s="22">
        <v>192265</v>
      </c>
      <c r="L114" s="23">
        <f t="shared" si="12"/>
        <v>4004</v>
      </c>
      <c r="M114" s="22">
        <v>180233</v>
      </c>
      <c r="N114" s="23">
        <f t="shared" si="13"/>
        <v>4004</v>
      </c>
      <c r="O114" s="22">
        <v>175725</v>
      </c>
      <c r="P114" s="23">
        <f t="shared" si="14"/>
        <v>4004</v>
      </c>
      <c r="Q114" s="22">
        <v>167167</v>
      </c>
      <c r="R114" s="23">
        <f t="shared" si="15"/>
        <v>4004</v>
      </c>
      <c r="S114" s="22">
        <v>165073</v>
      </c>
      <c r="T114" s="23">
        <f t="shared" si="16"/>
        <v>4004</v>
      </c>
      <c r="U114" s="22">
        <v>160842</v>
      </c>
      <c r="V114" s="23">
        <f t="shared" si="17"/>
        <v>4004</v>
      </c>
      <c r="W114" s="24"/>
      <c r="X114" s="12"/>
      <c r="Y114" s="27" t="s">
        <v>83</v>
      </c>
      <c r="Z114" s="33">
        <v>233236</v>
      </c>
    </row>
    <row r="115" spans="1:26" ht="21" customHeight="1">
      <c r="A115" s="18">
        <v>5001</v>
      </c>
      <c r="B115" s="34"/>
      <c r="C115" s="20" t="s">
        <v>114</v>
      </c>
      <c r="D115" s="35"/>
      <c r="E115" s="21">
        <v>179003</v>
      </c>
      <c r="F115" s="19">
        <f t="shared" si="9"/>
        <v>5001</v>
      </c>
      <c r="G115" s="22">
        <v>174039</v>
      </c>
      <c r="H115" s="23">
        <f t="shared" si="10"/>
        <v>5001</v>
      </c>
      <c r="I115" s="22">
        <v>165315</v>
      </c>
      <c r="J115" s="23">
        <f t="shared" si="11"/>
        <v>5001</v>
      </c>
      <c r="K115" s="22">
        <v>158648</v>
      </c>
      <c r="L115" s="23">
        <f t="shared" si="12"/>
        <v>5001</v>
      </c>
      <c r="M115" s="22">
        <v>155534</v>
      </c>
      <c r="N115" s="23">
        <f t="shared" si="13"/>
        <v>5001</v>
      </c>
      <c r="O115" s="22">
        <v>147395</v>
      </c>
      <c r="P115" s="23">
        <f t="shared" si="14"/>
        <v>5001</v>
      </c>
      <c r="Q115" s="22">
        <v>140036</v>
      </c>
      <c r="R115" s="23">
        <f t="shared" si="15"/>
        <v>5001</v>
      </c>
      <c r="S115" s="22">
        <v>136957</v>
      </c>
      <c r="T115" s="23">
        <f t="shared" si="16"/>
        <v>5001</v>
      </c>
      <c r="U115" s="22">
        <v>132479</v>
      </c>
      <c r="V115" s="23">
        <f t="shared" si="17"/>
        <v>5001</v>
      </c>
      <c r="W115" s="24"/>
      <c r="X115" s="12"/>
      <c r="Y115" s="27" t="s">
        <v>114</v>
      </c>
      <c r="Z115" s="33">
        <v>179003</v>
      </c>
    </row>
    <row r="116" spans="1:26" ht="21" customHeight="1">
      <c r="A116" s="18">
        <v>5002</v>
      </c>
      <c r="B116" s="34"/>
      <c r="C116" s="20" t="s">
        <v>115</v>
      </c>
      <c r="D116" s="35"/>
      <c r="E116" s="21">
        <v>165872</v>
      </c>
      <c r="F116" s="19">
        <f t="shared" si="9"/>
        <v>5002</v>
      </c>
      <c r="G116" s="22">
        <v>163285</v>
      </c>
      <c r="H116" s="23">
        <f t="shared" si="10"/>
        <v>5002</v>
      </c>
      <c r="I116" s="22">
        <v>156769</v>
      </c>
      <c r="J116" s="23">
        <f t="shared" si="11"/>
        <v>5002</v>
      </c>
      <c r="K116" s="22">
        <v>155584</v>
      </c>
      <c r="L116" s="23">
        <f t="shared" si="12"/>
        <v>5002</v>
      </c>
      <c r="M116" s="22">
        <v>145230</v>
      </c>
      <c r="N116" s="23">
        <f t="shared" si="13"/>
        <v>5002</v>
      </c>
      <c r="O116" s="22">
        <v>136269</v>
      </c>
      <c r="P116" s="23">
        <f t="shared" si="14"/>
        <v>5002</v>
      </c>
      <c r="Q116" s="22">
        <v>130718</v>
      </c>
      <c r="R116" s="23">
        <f t="shared" si="15"/>
        <v>5002</v>
      </c>
      <c r="S116" s="22">
        <v>128249</v>
      </c>
      <c r="T116" s="23">
        <f t="shared" si="16"/>
        <v>5002</v>
      </c>
      <c r="U116" s="22">
        <v>123749</v>
      </c>
      <c r="V116" s="23">
        <f t="shared" si="17"/>
        <v>5002</v>
      </c>
      <c r="W116" s="24"/>
      <c r="X116" s="12"/>
      <c r="Y116" s="27" t="s">
        <v>115</v>
      </c>
      <c r="Z116" s="33">
        <v>165872</v>
      </c>
    </row>
    <row r="117" spans="1:26" ht="21" customHeight="1">
      <c r="A117" s="18">
        <v>5003</v>
      </c>
      <c r="B117" s="34"/>
      <c r="C117" s="20" t="s">
        <v>116</v>
      </c>
      <c r="D117" s="35"/>
      <c r="E117" s="21">
        <v>145107</v>
      </c>
      <c r="F117" s="19">
        <f t="shared" si="9"/>
        <v>5003</v>
      </c>
      <c r="G117" s="22">
        <v>143507</v>
      </c>
      <c r="H117" s="23">
        <f t="shared" si="10"/>
        <v>5003</v>
      </c>
      <c r="I117" s="22">
        <v>136086</v>
      </c>
      <c r="J117" s="23">
        <f t="shared" si="11"/>
        <v>5003</v>
      </c>
      <c r="K117" s="22">
        <v>133039</v>
      </c>
      <c r="L117" s="23">
        <f t="shared" si="12"/>
        <v>5003</v>
      </c>
      <c r="M117" s="22">
        <v>124291</v>
      </c>
      <c r="N117" s="23">
        <f t="shared" si="13"/>
        <v>5003</v>
      </c>
      <c r="O117" s="22">
        <v>123820</v>
      </c>
      <c r="P117" s="23">
        <f t="shared" si="14"/>
        <v>5003</v>
      </c>
      <c r="Q117" s="22">
        <v>119248</v>
      </c>
      <c r="R117" s="23">
        <f t="shared" si="15"/>
        <v>5003</v>
      </c>
      <c r="S117" s="22">
        <v>115218</v>
      </c>
      <c r="T117" s="23">
        <f t="shared" si="16"/>
        <v>5003</v>
      </c>
      <c r="U117" s="22">
        <v>112922</v>
      </c>
      <c r="V117" s="23">
        <f t="shared" si="17"/>
        <v>5003</v>
      </c>
      <c r="W117" s="24"/>
      <c r="X117" s="12"/>
      <c r="Y117" s="27" t="s">
        <v>116</v>
      </c>
      <c r="Z117" s="33">
        <v>145107</v>
      </c>
    </row>
    <row r="118" spans="1:26" ht="21" customHeight="1">
      <c r="A118" s="18">
        <v>5004</v>
      </c>
      <c r="B118" s="34"/>
      <c r="C118" s="20" t="s">
        <v>117</v>
      </c>
      <c r="D118" s="35"/>
      <c r="E118" s="21">
        <v>150348</v>
      </c>
      <c r="F118" s="19">
        <f t="shared" si="9"/>
        <v>5004</v>
      </c>
      <c r="G118" s="22">
        <v>145542</v>
      </c>
      <c r="H118" s="23">
        <f t="shared" si="10"/>
        <v>5004</v>
      </c>
      <c r="I118" s="22">
        <v>141540</v>
      </c>
      <c r="J118" s="23">
        <f t="shared" si="11"/>
        <v>5004</v>
      </c>
      <c r="K118" s="22">
        <v>137191</v>
      </c>
      <c r="L118" s="23">
        <f t="shared" si="12"/>
        <v>5004</v>
      </c>
      <c r="M118" s="22">
        <v>137423</v>
      </c>
      <c r="N118" s="23">
        <f t="shared" si="13"/>
        <v>5004</v>
      </c>
      <c r="O118" s="22">
        <v>128372</v>
      </c>
      <c r="P118" s="23">
        <f t="shared" si="14"/>
        <v>5004</v>
      </c>
      <c r="Q118" s="22">
        <v>124668</v>
      </c>
      <c r="R118" s="23">
        <f t="shared" si="15"/>
        <v>5004</v>
      </c>
      <c r="S118" s="22">
        <v>120056</v>
      </c>
      <c r="T118" s="23">
        <f t="shared" si="16"/>
        <v>5004</v>
      </c>
      <c r="U118" s="22">
        <v>116015</v>
      </c>
      <c r="V118" s="23">
        <f t="shared" si="17"/>
        <v>5004</v>
      </c>
      <c r="W118" s="24"/>
      <c r="X118" s="12"/>
      <c r="Y118" s="27" t="s">
        <v>117</v>
      </c>
      <c r="Z118" s="33">
        <v>150348</v>
      </c>
    </row>
    <row r="119" spans="1:26" ht="21" customHeight="1">
      <c r="A119" s="18">
        <v>5005</v>
      </c>
      <c r="B119" s="34"/>
      <c r="C119" s="20" t="s">
        <v>118</v>
      </c>
      <c r="D119" s="35"/>
      <c r="E119" s="21">
        <v>134482</v>
      </c>
      <c r="F119" s="19">
        <f t="shared" si="9"/>
        <v>5005</v>
      </c>
      <c r="G119" s="22">
        <v>134188</v>
      </c>
      <c r="H119" s="23">
        <f t="shared" si="10"/>
        <v>5005</v>
      </c>
      <c r="I119" s="22">
        <v>126445</v>
      </c>
      <c r="J119" s="23">
        <f t="shared" si="11"/>
        <v>5005</v>
      </c>
      <c r="K119" s="22">
        <v>124244</v>
      </c>
      <c r="L119" s="23">
        <f t="shared" si="12"/>
        <v>5005</v>
      </c>
      <c r="M119" s="22">
        <v>120357</v>
      </c>
      <c r="N119" s="23">
        <f t="shared" si="13"/>
        <v>5005</v>
      </c>
      <c r="O119" s="22">
        <v>115183</v>
      </c>
      <c r="P119" s="23">
        <f t="shared" si="14"/>
        <v>5005</v>
      </c>
      <c r="Q119" s="22">
        <v>108837</v>
      </c>
      <c r="R119" s="23">
        <f t="shared" si="15"/>
        <v>5005</v>
      </c>
      <c r="S119" s="22">
        <v>106627</v>
      </c>
      <c r="T119" s="23">
        <f t="shared" si="16"/>
        <v>5005</v>
      </c>
      <c r="U119" s="22">
        <v>101863</v>
      </c>
      <c r="V119" s="23">
        <f t="shared" si="17"/>
        <v>5005</v>
      </c>
      <c r="W119" s="24"/>
      <c r="X119" s="12"/>
      <c r="Y119" s="27" t="s">
        <v>118</v>
      </c>
      <c r="Z119" s="33">
        <v>134482</v>
      </c>
    </row>
    <row r="120" spans="1:26" s="37" customFormat="1" ht="20.100000000000001" customHeight="1">
      <c r="A120" s="18">
        <v>5006</v>
      </c>
      <c r="B120" s="34"/>
      <c r="C120" s="20" t="s">
        <v>86</v>
      </c>
      <c r="D120" s="35"/>
      <c r="E120" s="21">
        <v>186606</v>
      </c>
      <c r="F120" s="19">
        <f t="shared" si="9"/>
        <v>5006</v>
      </c>
      <c r="G120" s="22">
        <v>182511</v>
      </c>
      <c r="H120" s="23">
        <f t="shared" si="10"/>
        <v>5006</v>
      </c>
      <c r="I120" s="22">
        <v>176596</v>
      </c>
      <c r="J120" s="23">
        <f t="shared" si="11"/>
        <v>5006</v>
      </c>
      <c r="K120" s="22">
        <v>170049</v>
      </c>
      <c r="L120" s="23">
        <f t="shared" si="12"/>
        <v>5006</v>
      </c>
      <c r="M120" s="22">
        <v>166496</v>
      </c>
      <c r="N120" s="23">
        <f t="shared" si="13"/>
        <v>5006</v>
      </c>
      <c r="O120" s="22">
        <v>157676</v>
      </c>
      <c r="P120" s="23">
        <f t="shared" si="14"/>
        <v>5006</v>
      </c>
      <c r="Q120" s="22">
        <v>146732</v>
      </c>
      <c r="R120" s="23"/>
      <c r="S120" s="22">
        <v>146116</v>
      </c>
      <c r="T120" s="23"/>
      <c r="U120" s="22">
        <v>142295</v>
      </c>
      <c r="V120" s="23"/>
      <c r="W120" s="24"/>
      <c r="Y120" s="27" t="s">
        <v>86</v>
      </c>
      <c r="Z120" s="33">
        <v>186606</v>
      </c>
    </row>
    <row r="121" spans="1:26" s="37" customFormat="1" ht="20.100000000000001" customHeight="1">
      <c r="A121" s="18">
        <v>5007</v>
      </c>
      <c r="B121" s="34"/>
      <c r="C121" s="20" t="s">
        <v>85</v>
      </c>
      <c r="D121" s="35"/>
      <c r="E121" s="21">
        <v>105115</v>
      </c>
      <c r="F121" s="19">
        <f t="shared" si="9"/>
        <v>5007</v>
      </c>
      <c r="G121" s="22">
        <v>110360</v>
      </c>
      <c r="H121" s="23">
        <f t="shared" si="10"/>
        <v>5007</v>
      </c>
      <c r="I121" s="22">
        <v>111902</v>
      </c>
      <c r="J121" s="23">
        <f t="shared" si="11"/>
        <v>5007</v>
      </c>
      <c r="K121" s="22">
        <v>110727</v>
      </c>
      <c r="L121" s="23">
        <f t="shared" si="12"/>
        <v>5007</v>
      </c>
      <c r="M121" s="22">
        <v>102894</v>
      </c>
      <c r="N121" s="23">
        <f t="shared" si="13"/>
        <v>5007</v>
      </c>
      <c r="O121" s="22">
        <v>99928</v>
      </c>
      <c r="P121" s="23">
        <f t="shared" si="14"/>
        <v>5007</v>
      </c>
      <c r="Q121" s="22">
        <v>96365</v>
      </c>
      <c r="R121" s="23"/>
      <c r="S121" s="22">
        <v>95213</v>
      </c>
      <c r="T121" s="23"/>
      <c r="U121" s="22">
        <v>94448</v>
      </c>
      <c r="V121" s="23"/>
      <c r="W121" s="24"/>
      <c r="Y121" s="29" t="s">
        <v>85</v>
      </c>
      <c r="Z121" s="30">
        <v>105115</v>
      </c>
    </row>
    <row r="122" spans="1:26" s="37" customFormat="1" ht="20.100000000000001" customHeight="1">
      <c r="A122" s="38" t="s">
        <v>143</v>
      </c>
      <c r="B122" s="34"/>
      <c r="C122" s="20" t="s">
        <v>120</v>
      </c>
      <c r="D122" s="35"/>
      <c r="E122" s="21">
        <v>334901</v>
      </c>
      <c r="F122" s="19" t="str">
        <f t="shared" si="9"/>
        <v>ENG</v>
      </c>
      <c r="G122" s="22">
        <v>319299</v>
      </c>
      <c r="H122" s="23" t="str">
        <f t="shared" si="10"/>
        <v>ENG</v>
      </c>
      <c r="I122" s="22">
        <v>319299</v>
      </c>
      <c r="J122" s="23" t="str">
        <f t="shared" si="11"/>
        <v>ENG</v>
      </c>
      <c r="K122" s="22">
        <v>330109</v>
      </c>
      <c r="L122" s="23" t="str">
        <f t="shared" si="12"/>
        <v>ENG</v>
      </c>
      <c r="M122" s="22">
        <v>330109</v>
      </c>
      <c r="N122" s="23"/>
      <c r="O122" s="22"/>
      <c r="P122" s="23"/>
      <c r="Q122" s="22"/>
      <c r="R122" s="23"/>
      <c r="S122" s="22"/>
      <c r="T122" s="23"/>
      <c r="U122" s="22"/>
      <c r="V122" s="23"/>
      <c r="W122" s="24"/>
      <c r="Y122" s="4"/>
    </row>
    <row r="123" spans="1:26" s="37" customFormat="1" ht="20.100000000000001" customHeight="1">
      <c r="A123" s="38" t="s">
        <v>144</v>
      </c>
      <c r="B123" s="34"/>
      <c r="C123" s="20" t="s">
        <v>121</v>
      </c>
      <c r="D123" s="35"/>
      <c r="E123" s="21">
        <v>247598</v>
      </c>
      <c r="F123" s="19" t="str">
        <f t="shared" si="9"/>
        <v>ENG</v>
      </c>
      <c r="G123" s="22">
        <v>245203</v>
      </c>
      <c r="H123" s="23" t="str">
        <f t="shared" si="10"/>
        <v>ENG</v>
      </c>
      <c r="I123" s="22">
        <v>245203</v>
      </c>
      <c r="J123" s="23" t="str">
        <f t="shared" si="11"/>
        <v>ENG</v>
      </c>
      <c r="K123" s="22">
        <v>258612</v>
      </c>
      <c r="L123" s="23" t="str">
        <f t="shared" si="12"/>
        <v>ENG</v>
      </c>
      <c r="M123" s="22">
        <v>258612</v>
      </c>
      <c r="N123" s="23"/>
      <c r="O123" s="22"/>
      <c r="P123" s="23"/>
      <c r="Q123" s="22"/>
      <c r="R123" s="23"/>
      <c r="S123" s="22"/>
      <c r="T123" s="23"/>
      <c r="U123" s="22"/>
      <c r="V123" s="23"/>
      <c r="W123" s="24"/>
      <c r="Y123" s="4"/>
    </row>
    <row r="124" spans="1:26" s="37" customFormat="1" ht="20.100000000000001" customHeight="1">
      <c r="A124" s="38" t="s">
        <v>144</v>
      </c>
      <c r="B124" s="34"/>
      <c r="C124" s="20" t="s">
        <v>122</v>
      </c>
      <c r="D124" s="35"/>
      <c r="E124" s="21">
        <v>205518</v>
      </c>
      <c r="F124" s="19" t="str">
        <f t="shared" si="9"/>
        <v>ENG</v>
      </c>
      <c r="G124" s="22">
        <v>199093</v>
      </c>
      <c r="H124" s="23" t="str">
        <f t="shared" si="10"/>
        <v>ENG</v>
      </c>
      <c r="I124" s="22">
        <v>199093</v>
      </c>
      <c r="J124" s="23" t="str">
        <f t="shared" si="11"/>
        <v>ENG</v>
      </c>
      <c r="K124" s="22">
        <v>205855</v>
      </c>
      <c r="L124" s="23" t="str">
        <f t="shared" si="12"/>
        <v>ENG</v>
      </c>
      <c r="M124" s="22">
        <v>205855</v>
      </c>
      <c r="N124" s="23"/>
      <c r="O124" s="22"/>
      <c r="P124" s="23"/>
      <c r="Q124" s="22"/>
      <c r="R124" s="23"/>
      <c r="S124" s="22"/>
      <c r="T124" s="23"/>
      <c r="U124" s="22"/>
      <c r="V124" s="23"/>
      <c r="W124" s="24"/>
      <c r="Y124" s="4"/>
    </row>
    <row r="125" spans="1:26" s="37" customFormat="1" ht="20.100000000000001" customHeight="1">
      <c r="A125" s="38" t="s">
        <v>144</v>
      </c>
      <c r="B125" s="34"/>
      <c r="C125" s="20" t="s">
        <v>123</v>
      </c>
      <c r="D125" s="35"/>
      <c r="E125" s="21">
        <v>187789</v>
      </c>
      <c r="F125" s="19" t="str">
        <f t="shared" si="9"/>
        <v>ENG</v>
      </c>
      <c r="G125" s="22">
        <v>175860</v>
      </c>
      <c r="H125" s="23" t="str">
        <f t="shared" si="10"/>
        <v>ENG</v>
      </c>
      <c r="I125" s="22">
        <v>175860</v>
      </c>
      <c r="J125" s="23" t="str">
        <f t="shared" si="11"/>
        <v>ENG</v>
      </c>
      <c r="K125" s="22">
        <v>181472</v>
      </c>
      <c r="L125" s="23" t="str">
        <f t="shared" si="12"/>
        <v>ENG</v>
      </c>
      <c r="M125" s="22">
        <v>181472</v>
      </c>
      <c r="N125" s="23"/>
      <c r="O125" s="22"/>
      <c r="P125" s="23"/>
      <c r="Q125" s="22"/>
      <c r="R125" s="23"/>
      <c r="S125" s="22"/>
      <c r="T125" s="23"/>
      <c r="U125" s="22"/>
      <c r="V125" s="23"/>
      <c r="W125" s="24"/>
      <c r="Y125" s="4"/>
    </row>
    <row r="126" spans="1:26" s="37" customFormat="1" ht="20.100000000000001" customHeight="1">
      <c r="A126" s="38" t="s">
        <v>144</v>
      </c>
      <c r="B126" s="34"/>
      <c r="C126" s="20" t="s">
        <v>119</v>
      </c>
      <c r="D126" s="35"/>
      <c r="E126" s="21">
        <v>140332</v>
      </c>
      <c r="F126" s="19" t="str">
        <f t="shared" si="9"/>
        <v>ENG</v>
      </c>
      <c r="G126" s="22">
        <v>134313</v>
      </c>
      <c r="H126" s="23" t="str">
        <f t="shared" si="10"/>
        <v>ENG</v>
      </c>
      <c r="I126" s="22">
        <v>134313</v>
      </c>
      <c r="J126" s="23" t="str">
        <f t="shared" si="11"/>
        <v>ENG</v>
      </c>
      <c r="K126" s="22">
        <v>133629</v>
      </c>
      <c r="L126" s="23" t="str">
        <f t="shared" si="12"/>
        <v>ENG</v>
      </c>
      <c r="M126" s="22">
        <v>133629</v>
      </c>
      <c r="N126" s="23"/>
      <c r="O126" s="22"/>
      <c r="P126" s="23"/>
      <c r="Q126" s="22"/>
      <c r="R126" s="23"/>
      <c r="S126" s="22"/>
      <c r="T126" s="23"/>
      <c r="U126" s="22"/>
      <c r="V126" s="23"/>
      <c r="W126" s="24"/>
      <c r="Y126" s="4"/>
    </row>
    <row r="127" spans="1:26" s="37" customFormat="1" ht="20.100000000000001" customHeight="1">
      <c r="A127" s="38" t="s">
        <v>144</v>
      </c>
      <c r="B127" s="34"/>
      <c r="C127" s="20" t="s">
        <v>124</v>
      </c>
      <c r="D127" s="35"/>
      <c r="E127" s="21">
        <v>153967</v>
      </c>
      <c r="F127" s="19" t="str">
        <f t="shared" si="9"/>
        <v>ENG</v>
      </c>
      <c r="G127" s="22">
        <v>144136</v>
      </c>
      <c r="H127" s="23" t="str">
        <f t="shared" si="10"/>
        <v>ENG</v>
      </c>
      <c r="I127" s="22">
        <v>144136</v>
      </c>
      <c r="J127" s="23" t="str">
        <f t="shared" si="11"/>
        <v>ENG</v>
      </c>
      <c r="K127" s="22">
        <v>145353</v>
      </c>
      <c r="L127" s="23" t="str">
        <f t="shared" si="12"/>
        <v>ENG</v>
      </c>
      <c r="M127" s="22">
        <v>145353</v>
      </c>
      <c r="N127" s="23"/>
      <c r="O127" s="22"/>
      <c r="P127" s="23"/>
      <c r="Q127" s="22"/>
      <c r="R127" s="23"/>
      <c r="S127" s="22"/>
      <c r="T127" s="23"/>
      <c r="U127" s="22"/>
      <c r="V127" s="23"/>
      <c r="W127" s="24"/>
      <c r="Y127" s="4"/>
    </row>
    <row r="128" spans="1:26" s="37" customFormat="1" ht="20.100000000000001" customHeight="1">
      <c r="A128" s="38" t="s">
        <v>144</v>
      </c>
      <c r="B128" s="34"/>
      <c r="C128" s="20" t="s">
        <v>125</v>
      </c>
      <c r="D128" s="35"/>
      <c r="E128" s="21">
        <v>147647</v>
      </c>
      <c r="F128" s="19" t="str">
        <f t="shared" si="9"/>
        <v>ENG</v>
      </c>
      <c r="G128" s="22">
        <v>141106</v>
      </c>
      <c r="H128" s="23" t="str">
        <f t="shared" si="10"/>
        <v>ENG</v>
      </c>
      <c r="I128" s="22">
        <v>141106</v>
      </c>
      <c r="J128" s="23" t="str">
        <f t="shared" si="11"/>
        <v>ENG</v>
      </c>
      <c r="K128" s="22">
        <v>136981</v>
      </c>
      <c r="L128" s="23" t="str">
        <f t="shared" si="12"/>
        <v>ENG</v>
      </c>
      <c r="M128" s="22">
        <v>136981</v>
      </c>
      <c r="N128" s="23"/>
      <c r="O128" s="22"/>
      <c r="P128" s="23"/>
      <c r="Q128" s="22"/>
      <c r="R128" s="23"/>
      <c r="S128" s="22"/>
      <c r="T128" s="23"/>
      <c r="U128" s="22"/>
      <c r="V128" s="23"/>
      <c r="W128" s="24"/>
      <c r="Y128" s="4"/>
    </row>
    <row r="129" spans="1:26" s="37" customFormat="1" ht="20.100000000000001" customHeight="1">
      <c r="A129" s="38" t="s">
        <v>144</v>
      </c>
      <c r="B129" s="34"/>
      <c r="C129" s="20" t="s">
        <v>126</v>
      </c>
      <c r="D129" s="35"/>
      <c r="E129" s="21">
        <v>118217</v>
      </c>
      <c r="F129" s="19" t="str">
        <f t="shared" si="9"/>
        <v>ENG</v>
      </c>
      <c r="G129" s="22">
        <v>107668</v>
      </c>
      <c r="H129" s="23" t="str">
        <f t="shared" si="10"/>
        <v>ENG</v>
      </c>
      <c r="I129" s="22">
        <v>107668</v>
      </c>
      <c r="J129" s="23" t="str">
        <f t="shared" si="11"/>
        <v>ENG</v>
      </c>
      <c r="K129" s="22">
        <v>115960</v>
      </c>
      <c r="L129" s="23" t="str">
        <f t="shared" si="12"/>
        <v>ENG</v>
      </c>
      <c r="M129" s="22">
        <v>115960</v>
      </c>
      <c r="N129" s="23"/>
      <c r="O129" s="22"/>
      <c r="P129" s="23"/>
      <c r="Q129" s="22"/>
      <c r="R129" s="23"/>
      <c r="S129" s="22"/>
      <c r="T129" s="23"/>
      <c r="U129" s="22"/>
      <c r="V129" s="23"/>
      <c r="W129" s="24"/>
      <c r="Y129" s="4"/>
      <c r="Z129" s="39">
        <f>SUM(Z5:Z128)</f>
        <v>17013675</v>
      </c>
    </row>
    <row r="130" spans="1:26" s="37" customFormat="1" ht="20.100000000000001" customHeight="1"/>
    <row r="131" spans="1:26" s="37" customFormat="1" ht="20.100000000000001" customHeight="1"/>
    <row r="132" spans="1:26" s="37" customFormat="1" ht="20.100000000000001" customHeight="1"/>
    <row r="133" spans="1:26" s="37" customFormat="1" ht="20.100000000000001" customHeight="1"/>
    <row r="134" spans="1:26" s="37" customFormat="1" ht="20.100000000000001" customHeight="1"/>
    <row r="135" spans="1:26" s="37" customFormat="1" ht="20.100000000000001" customHeight="1"/>
    <row r="136" spans="1:26" s="37" customFormat="1" ht="20.100000000000001" customHeight="1"/>
    <row r="137" spans="1:26" s="37" customFormat="1" ht="20.100000000000001" customHeight="1"/>
    <row r="138" spans="1:26" s="37" customFormat="1" ht="20.100000000000001" customHeight="1"/>
    <row r="139" spans="1:26" s="37" customFormat="1" ht="20.100000000000001" customHeight="1"/>
    <row r="140" spans="1:26" s="37" customFormat="1" ht="20.100000000000001" customHeight="1"/>
    <row r="141" spans="1:26" s="37" customFormat="1" ht="20.100000000000001" customHeight="1"/>
    <row r="142" spans="1:26" s="37" customFormat="1" ht="20.100000000000001" customHeight="1"/>
    <row r="143" spans="1:26" s="37" customFormat="1" ht="20.100000000000001" customHeight="1"/>
    <row r="144" spans="1:26" s="37" customFormat="1" ht="20.100000000000001" customHeight="1"/>
    <row r="145" s="37" customFormat="1" ht="20.100000000000001" customHeight="1"/>
    <row r="146" s="37" customFormat="1" ht="20.100000000000001" customHeight="1"/>
    <row r="147" s="37" customFormat="1" ht="20.100000000000001" customHeight="1"/>
    <row r="148" s="37" customFormat="1" ht="20.100000000000001" customHeight="1"/>
    <row r="149" s="37" customFormat="1" ht="20.100000000000001" customHeight="1"/>
    <row r="150" s="37" customFormat="1" ht="20.100000000000001" customHeight="1"/>
    <row r="151" s="37" customFormat="1" ht="20.100000000000001" customHeight="1"/>
    <row r="152" s="37" customFormat="1" ht="20.100000000000001" customHeight="1"/>
    <row r="153" s="37" customFormat="1" ht="20.100000000000001" customHeight="1"/>
    <row r="154" s="37" customFormat="1" ht="20.100000000000001" customHeight="1"/>
    <row r="155" s="37" customFormat="1" ht="20.100000000000001" customHeight="1"/>
    <row r="156" s="37" customFormat="1" ht="20.100000000000001" customHeight="1"/>
    <row r="157" s="37" customFormat="1" ht="20.100000000000001" customHeight="1"/>
    <row r="158" s="37" customFormat="1" ht="20.100000000000001" customHeight="1"/>
    <row r="159" s="37" customFormat="1" ht="20.100000000000001" customHeight="1"/>
    <row r="160" s="37" customFormat="1" ht="20.100000000000001" customHeight="1"/>
    <row r="161" s="37" customFormat="1" ht="20.100000000000001" customHeight="1"/>
    <row r="162" s="37" customFormat="1" ht="20.100000000000001" customHeight="1"/>
    <row r="163" s="37" customFormat="1" ht="20.100000000000001" customHeight="1"/>
    <row r="164" s="37" customFormat="1" ht="20.100000000000001" customHeight="1"/>
    <row r="165" s="37" customFormat="1" ht="20.100000000000001" customHeight="1"/>
    <row r="166" s="37" customFormat="1" ht="20.100000000000001" customHeight="1"/>
    <row r="167" s="37" customFormat="1" ht="20.100000000000001" customHeight="1"/>
    <row r="168" s="37" customFormat="1" ht="20.100000000000001" customHeight="1"/>
    <row r="169" s="37" customFormat="1" ht="20.100000000000001" customHeight="1"/>
    <row r="170" s="37" customFormat="1" ht="20.100000000000001" customHeight="1"/>
    <row r="171" s="37" customFormat="1" ht="20.100000000000001" customHeight="1"/>
    <row r="172" s="37" customFormat="1" ht="20.100000000000001" customHeight="1"/>
    <row r="173" s="37" customFormat="1" ht="20.100000000000001" customHeight="1"/>
    <row r="174" s="37" customFormat="1" ht="20.100000000000001" customHeight="1"/>
    <row r="175" s="37" customFormat="1" ht="20.100000000000001" customHeight="1"/>
    <row r="176" s="37" customFormat="1" ht="20.100000000000001" customHeight="1"/>
    <row r="177" s="37" customFormat="1" ht="20.100000000000001" customHeight="1"/>
    <row r="178" s="37" customFormat="1" ht="20.100000000000001" customHeight="1"/>
    <row r="179" s="37" customFormat="1" ht="20.100000000000001" customHeight="1"/>
    <row r="180" s="37" customFormat="1" ht="20.100000000000001" customHeight="1"/>
    <row r="181" s="37" customFormat="1" ht="20.100000000000001" customHeight="1"/>
    <row r="182" s="37" customFormat="1" ht="20.100000000000001" customHeight="1"/>
    <row r="183" s="37" customFormat="1" ht="20.100000000000001" customHeight="1"/>
    <row r="184" s="37" customFormat="1" ht="20.100000000000001" customHeight="1"/>
    <row r="185" s="37" customFormat="1" ht="20.100000000000001" customHeight="1"/>
    <row r="186" s="37" customFormat="1" ht="20.100000000000001" customHeight="1"/>
    <row r="187" s="37" customFormat="1" ht="20.100000000000001" customHeight="1"/>
    <row r="188" s="37" customFormat="1" ht="20.100000000000001" customHeight="1"/>
    <row r="189" s="37" customFormat="1" ht="20.100000000000001" customHeight="1"/>
    <row r="190" s="37" customFormat="1" ht="20.100000000000001" customHeight="1"/>
    <row r="191" s="37" customFormat="1" ht="20.100000000000001" customHeight="1"/>
    <row r="192" s="37" customFormat="1" ht="20.100000000000001" customHeight="1"/>
    <row r="193" s="37" customFormat="1" ht="20.100000000000001" customHeight="1"/>
    <row r="194" s="37" customFormat="1" ht="20.100000000000001" customHeight="1"/>
    <row r="195" s="37" customFormat="1" ht="20.100000000000001" customHeight="1"/>
    <row r="196" s="37" customFormat="1" ht="20.100000000000001" customHeight="1"/>
    <row r="197" s="37" customFormat="1" ht="20.100000000000001" customHeight="1"/>
    <row r="198" s="37" customFormat="1" ht="20.100000000000001" customHeight="1"/>
    <row r="199" s="37" customFormat="1" ht="20.100000000000001" customHeight="1"/>
    <row r="200" s="37" customFormat="1" ht="20.100000000000001" customHeight="1"/>
    <row r="201" s="37" customFormat="1" ht="20.100000000000001" customHeight="1"/>
    <row r="202" s="37" customFormat="1" ht="20.100000000000001" customHeight="1"/>
    <row r="203" s="37" customFormat="1" ht="20.100000000000001" customHeight="1"/>
    <row r="204" s="37" customFormat="1" ht="20.100000000000001" customHeight="1"/>
    <row r="205" s="37" customFormat="1" ht="20.100000000000001" customHeight="1"/>
    <row r="206" s="37" customFormat="1" ht="20.100000000000001" customHeight="1"/>
    <row r="207" s="37" customFormat="1" ht="20.100000000000001" customHeight="1"/>
    <row r="208" s="37" customFormat="1" ht="20.100000000000001" customHeight="1"/>
    <row r="209" s="37" customFormat="1" ht="20.100000000000001" customHeight="1"/>
    <row r="210" s="37" customFormat="1" ht="20.100000000000001" customHeight="1"/>
    <row r="211" s="37" customFormat="1" ht="20.100000000000001" customHeight="1"/>
    <row r="212" s="37" customFormat="1" ht="20.100000000000001" customHeight="1"/>
    <row r="213" s="37" customFormat="1" ht="20.100000000000001" customHeight="1"/>
    <row r="214" s="37" customFormat="1" ht="20.100000000000001" customHeight="1"/>
    <row r="215" s="37" customFormat="1" ht="20.100000000000001" customHeight="1"/>
    <row r="216" s="37" customFormat="1" ht="20.100000000000001" customHeight="1"/>
    <row r="217" s="37" customFormat="1" ht="20.100000000000001" customHeight="1"/>
    <row r="218" s="37" customFormat="1" ht="20.100000000000001" customHeight="1"/>
    <row r="219" s="37" customFormat="1" ht="20.100000000000001" customHeight="1"/>
    <row r="220" s="37" customFormat="1" ht="20.100000000000001" customHeight="1"/>
    <row r="221" s="37" customFormat="1" ht="20.100000000000001" customHeight="1"/>
    <row r="222" s="37" customFormat="1" ht="20.100000000000001" customHeight="1"/>
    <row r="223" s="37" customFormat="1" ht="20.100000000000001" customHeight="1"/>
    <row r="224" s="37" customFormat="1" ht="20.100000000000001" customHeight="1"/>
    <row r="225" s="37" customFormat="1" ht="20.100000000000001" customHeight="1"/>
    <row r="226" s="37" customFormat="1" ht="20.100000000000001" customHeight="1"/>
    <row r="227" s="37" customFormat="1" ht="20.100000000000001" customHeight="1"/>
    <row r="228" s="37" customFormat="1" ht="20.100000000000001" customHeight="1"/>
    <row r="229" s="37" customFormat="1" ht="20.100000000000001" customHeight="1"/>
    <row r="230" s="37" customFormat="1" ht="20.100000000000001" customHeight="1"/>
    <row r="231" s="37" customFormat="1" ht="20.100000000000001" customHeight="1"/>
    <row r="232" s="37" customFormat="1" ht="20.100000000000001" customHeight="1"/>
    <row r="233" s="37" customFormat="1" ht="20.100000000000001" customHeight="1"/>
    <row r="234" s="37" customFormat="1" ht="20.100000000000001" customHeight="1"/>
    <row r="235" s="37" customFormat="1" ht="20.100000000000001" customHeight="1"/>
    <row r="236" s="37" customFormat="1" ht="20.100000000000001" customHeight="1"/>
    <row r="237" s="37" customFormat="1" ht="20.100000000000001" customHeight="1"/>
    <row r="238" s="37" customFormat="1" ht="20.100000000000001" customHeight="1"/>
    <row r="239" s="37" customFormat="1" ht="20.100000000000001" customHeight="1"/>
    <row r="240" s="37" customFormat="1" ht="20.100000000000001" customHeight="1"/>
    <row r="241" s="37" customFormat="1" ht="20.100000000000001" customHeight="1"/>
    <row r="242" s="37" customFormat="1" ht="20.100000000000001" customHeight="1"/>
    <row r="243" s="37" customFormat="1" ht="20.100000000000001" customHeight="1"/>
    <row r="244" s="37" customFormat="1" ht="20.100000000000001" customHeight="1"/>
    <row r="245" s="37" customFormat="1" ht="20.100000000000001" customHeight="1"/>
    <row r="246" s="37" customFormat="1" ht="20.100000000000001" customHeight="1"/>
    <row r="247" s="37" customFormat="1" ht="20.100000000000001" customHeight="1"/>
    <row r="248" s="37" customFormat="1" ht="20.100000000000001" customHeight="1"/>
    <row r="249" s="37" customFormat="1" ht="20.100000000000001" customHeight="1"/>
    <row r="250" s="37" customFormat="1" ht="20.100000000000001" customHeight="1"/>
    <row r="251" s="37" customFormat="1" ht="20.100000000000001" customHeight="1"/>
    <row r="252" s="37" customFormat="1" ht="20.100000000000001" customHeight="1"/>
    <row r="253" s="37" customFormat="1" ht="20.100000000000001" customHeight="1"/>
    <row r="254" s="37" customFormat="1" ht="20.100000000000001" customHeight="1"/>
    <row r="255" s="37" customFormat="1" ht="20.100000000000001" customHeight="1"/>
    <row r="256" s="37" customFormat="1" ht="20.100000000000001" customHeight="1"/>
    <row r="257" s="37" customFormat="1" ht="20.100000000000001" customHeight="1"/>
    <row r="258" s="37" customFormat="1" ht="20.100000000000001" customHeight="1"/>
    <row r="259" s="37" customFormat="1" ht="20.100000000000001" customHeight="1"/>
    <row r="260" s="37" customFormat="1" ht="20.100000000000001" customHeight="1"/>
    <row r="261" s="37" customFormat="1" ht="20.100000000000001" customHeight="1"/>
    <row r="262" s="37" customFormat="1" ht="20.100000000000001" customHeight="1"/>
    <row r="263" s="37" customFormat="1" ht="20.100000000000001" customHeight="1"/>
    <row r="264" s="37" customFormat="1" ht="20.100000000000001" customHeight="1"/>
    <row r="265" s="37" customFormat="1" ht="20.100000000000001" customHeight="1"/>
    <row r="266" s="37" customFormat="1" ht="20.100000000000001" customHeight="1"/>
    <row r="267" s="37" customFormat="1" ht="20.100000000000001" customHeight="1"/>
    <row r="268" s="37" customFormat="1" ht="20.100000000000001" customHeight="1"/>
    <row r="269" s="37" customFormat="1" ht="20.100000000000001" customHeight="1"/>
    <row r="270" s="37" customFormat="1" ht="20.100000000000001" customHeight="1"/>
    <row r="271" s="37" customFormat="1" ht="20.100000000000001" customHeight="1"/>
    <row r="272" s="37" customFormat="1" ht="20.100000000000001" customHeight="1"/>
    <row r="273" s="37" customFormat="1" ht="20.100000000000001" customHeight="1"/>
    <row r="274" s="37" customFormat="1" ht="20.100000000000001" customHeight="1"/>
    <row r="275" s="37" customFormat="1" ht="20.100000000000001" customHeight="1"/>
    <row r="276" s="37" customFormat="1" ht="20.100000000000001" customHeight="1"/>
    <row r="277" s="37" customFormat="1" ht="20.100000000000001" customHeight="1"/>
    <row r="278" s="37" customFormat="1" ht="20.100000000000001" customHeight="1"/>
    <row r="279" s="37" customFormat="1" ht="20.100000000000001" customHeight="1"/>
    <row r="280" s="37" customFormat="1" ht="20.100000000000001" customHeight="1"/>
    <row r="281" s="37" customFormat="1" ht="20.100000000000001" customHeight="1"/>
    <row r="282" s="37" customFormat="1" ht="20.100000000000001" customHeight="1"/>
    <row r="283" s="37" customFormat="1" ht="20.100000000000001" customHeight="1"/>
    <row r="284" s="37" customFormat="1" ht="20.100000000000001" customHeight="1"/>
    <row r="285" s="37" customFormat="1" ht="20.100000000000001" customHeight="1"/>
    <row r="286" s="37" customFormat="1" ht="20.100000000000001" customHeight="1"/>
    <row r="287" s="37" customFormat="1" ht="20.100000000000001" customHeight="1"/>
    <row r="288" s="37" customFormat="1" ht="20.100000000000001" customHeight="1"/>
    <row r="289" s="37" customFormat="1" ht="20.100000000000001" customHeight="1"/>
    <row r="290" s="37" customFormat="1" ht="20.100000000000001" customHeight="1"/>
    <row r="291" s="37" customFormat="1" ht="20.100000000000001" customHeight="1"/>
    <row r="292" s="37" customFormat="1" ht="20.100000000000001" customHeight="1"/>
    <row r="293" s="37" customFormat="1" ht="20.100000000000001" customHeight="1"/>
    <row r="294" s="37" customFormat="1" ht="20.100000000000001" customHeight="1"/>
    <row r="295" s="37" customFormat="1" ht="20.100000000000001" customHeight="1"/>
    <row r="296" s="37" customFormat="1" ht="20.100000000000001" customHeight="1"/>
    <row r="297" s="37" customFormat="1" ht="20.100000000000001" customHeight="1"/>
    <row r="298" s="37" customFormat="1" ht="20.100000000000001" customHeight="1"/>
    <row r="299" s="37" customFormat="1" ht="20.100000000000001" customHeight="1"/>
    <row r="300" s="37" customFormat="1" ht="20.100000000000001" customHeight="1"/>
    <row r="301" s="37" customFormat="1" ht="20.100000000000001" customHeight="1"/>
    <row r="302" s="37" customFormat="1" ht="20.100000000000001" customHeight="1"/>
    <row r="303" s="37" customFormat="1" ht="20.100000000000001" customHeight="1"/>
    <row r="304" s="37" customFormat="1" ht="20.100000000000001" customHeight="1"/>
    <row r="305" s="37" customFormat="1" ht="20.100000000000001" customHeight="1"/>
    <row r="306" s="37" customFormat="1" ht="20.100000000000001" customHeight="1"/>
    <row r="307" s="37" customFormat="1" ht="20.100000000000001" customHeight="1"/>
    <row r="308" s="37" customFormat="1" ht="20.100000000000001" customHeight="1"/>
    <row r="309" s="37" customFormat="1" ht="20.100000000000001" customHeight="1"/>
    <row r="310" s="37" customFormat="1" ht="20.100000000000001" customHeight="1"/>
    <row r="311" s="37" customFormat="1" ht="20.100000000000001" customHeight="1"/>
    <row r="312" s="37" customFormat="1" ht="20.100000000000001" customHeight="1"/>
    <row r="313" s="37" customFormat="1" ht="20.100000000000001" customHeight="1"/>
    <row r="314" s="37" customFormat="1" ht="20.100000000000001" customHeight="1"/>
    <row r="315" s="37" customFormat="1" ht="20.100000000000001" customHeight="1"/>
    <row r="316" s="37" customFormat="1" ht="20.100000000000001" customHeight="1"/>
    <row r="317" s="37" customFormat="1" ht="20.100000000000001" customHeight="1"/>
    <row r="318" s="37" customFormat="1" ht="20.100000000000001" customHeight="1"/>
    <row r="319" s="37" customFormat="1" ht="20.100000000000001" customHeight="1"/>
    <row r="320" s="37" customFormat="1" ht="20.100000000000001" customHeight="1"/>
    <row r="321" s="37" customFormat="1" ht="20.100000000000001" customHeight="1"/>
    <row r="322" s="37" customFormat="1" ht="20.100000000000001" customHeight="1"/>
    <row r="323" s="37" customFormat="1" ht="20.100000000000001" customHeight="1"/>
    <row r="324" s="37" customFormat="1" ht="20.100000000000001" customHeight="1"/>
    <row r="325" s="37" customFormat="1" ht="20.100000000000001" customHeight="1"/>
    <row r="326" s="37" customFormat="1" ht="20.100000000000001" customHeight="1"/>
    <row r="327" s="37" customFormat="1" ht="20.100000000000001" customHeight="1"/>
    <row r="328" s="37" customFormat="1" ht="20.100000000000001" customHeight="1"/>
    <row r="329" s="37" customFormat="1" ht="20.100000000000001" customHeight="1"/>
    <row r="330" s="37" customFormat="1" ht="20.100000000000001" customHeight="1"/>
    <row r="331" s="37" customFormat="1" ht="20.100000000000001" customHeight="1"/>
    <row r="332" s="37" customFormat="1" ht="20.100000000000001" customHeight="1"/>
    <row r="333" s="37" customFormat="1" ht="20.100000000000001" customHeight="1"/>
    <row r="334" s="37" customFormat="1" ht="20.100000000000001" customHeight="1"/>
    <row r="335" s="37" customFormat="1" ht="20.100000000000001" customHeight="1"/>
    <row r="336" s="37" customFormat="1" ht="20.100000000000001" customHeight="1"/>
    <row r="337" s="37" customFormat="1" ht="20.100000000000001" customHeight="1"/>
    <row r="338" s="37" customFormat="1" ht="20.100000000000001" customHeight="1"/>
    <row r="339" s="37" customFormat="1" ht="20.100000000000001" customHeight="1"/>
    <row r="340" s="37" customFormat="1" ht="20.100000000000001" customHeight="1"/>
    <row r="341" s="37" customFormat="1" ht="20.100000000000001" customHeight="1"/>
    <row r="342" s="37" customFormat="1" ht="20.100000000000001" customHeight="1"/>
    <row r="343" s="37" customFormat="1" ht="20.100000000000001" customHeight="1"/>
    <row r="344" s="37" customFormat="1" ht="20.100000000000001" customHeight="1"/>
    <row r="345" s="37" customFormat="1" ht="20.100000000000001" customHeight="1"/>
    <row r="346" s="37" customFormat="1" ht="20.100000000000001" customHeight="1"/>
    <row r="347" s="37" customFormat="1" ht="20.100000000000001" customHeight="1"/>
    <row r="348" s="37" customFormat="1" ht="20.100000000000001" customHeight="1"/>
    <row r="349" s="37" customFormat="1" ht="20.100000000000001" customHeight="1"/>
    <row r="350" s="37" customFormat="1" ht="20.100000000000001" customHeight="1"/>
    <row r="351" s="37" customFormat="1" ht="20.100000000000001" customHeight="1"/>
    <row r="352" s="37" customFormat="1" ht="20.100000000000001" customHeight="1"/>
    <row r="353" s="37" customFormat="1" ht="20.100000000000001" customHeight="1"/>
    <row r="354" s="37" customFormat="1" ht="20.100000000000001" customHeight="1"/>
    <row r="355" s="37" customFormat="1" ht="20.100000000000001" customHeight="1"/>
    <row r="356" s="37" customFormat="1" ht="20.100000000000001" customHeight="1"/>
    <row r="357" s="37" customFormat="1" ht="20.100000000000001" customHeight="1"/>
    <row r="358" s="37" customFormat="1" ht="20.100000000000001" customHeight="1"/>
    <row r="359" s="37" customFormat="1" ht="20.100000000000001" customHeight="1"/>
    <row r="360" s="37" customFormat="1" ht="20.100000000000001" customHeight="1"/>
    <row r="361" s="37" customFormat="1" ht="20.100000000000001" customHeight="1"/>
    <row r="362" s="37" customFormat="1" ht="20.100000000000001" customHeight="1"/>
    <row r="363" s="37" customFormat="1" ht="20.100000000000001" customHeight="1"/>
    <row r="364" s="37" customFormat="1" ht="20.100000000000001" customHeight="1"/>
    <row r="365" s="37" customFormat="1" ht="20.100000000000001" customHeight="1"/>
    <row r="366" s="37" customFormat="1" ht="20.100000000000001" customHeight="1"/>
    <row r="367" s="37" customFormat="1" ht="20.100000000000001" customHeight="1"/>
    <row r="368" s="37" customFormat="1" ht="20.100000000000001" customHeight="1"/>
    <row r="369" s="37" customFormat="1" ht="20.100000000000001" customHeight="1"/>
    <row r="370" s="37" customFormat="1" ht="20.100000000000001" customHeight="1"/>
    <row r="371" s="37" customFormat="1" ht="20.100000000000001" customHeight="1"/>
    <row r="372" s="37" customFormat="1" ht="20.100000000000001" customHeight="1"/>
    <row r="373" s="37" customFormat="1" ht="20.100000000000001" customHeight="1"/>
    <row r="374" s="37" customFormat="1" ht="20.100000000000001" customHeight="1"/>
    <row r="375" s="37" customFormat="1" ht="20.100000000000001" customHeight="1"/>
    <row r="376" s="37" customFormat="1" ht="20.100000000000001" customHeight="1"/>
    <row r="377" s="37" customFormat="1" ht="20.100000000000001" customHeight="1"/>
    <row r="378" s="37" customFormat="1" ht="20.100000000000001" customHeight="1"/>
    <row r="379" s="37" customFormat="1" ht="20.100000000000001" customHeight="1"/>
    <row r="380" s="37" customFormat="1" ht="20.100000000000001" customHeight="1"/>
    <row r="381" s="37" customFormat="1" ht="20.100000000000001" customHeight="1"/>
    <row r="382" s="37" customFormat="1" ht="20.100000000000001" customHeight="1"/>
    <row r="383" s="37" customFormat="1" ht="20.100000000000001" customHeight="1"/>
    <row r="384" s="37" customFormat="1" ht="20.100000000000001" customHeight="1"/>
    <row r="385" s="37" customFormat="1" ht="20.100000000000001" customHeight="1"/>
    <row r="386" s="37" customFormat="1" ht="20.100000000000001" customHeight="1"/>
    <row r="387" s="37" customFormat="1" ht="20.100000000000001" customHeight="1"/>
    <row r="388" s="37" customFormat="1" ht="20.100000000000001" customHeight="1"/>
    <row r="389" s="37" customFormat="1" ht="20.100000000000001" customHeight="1"/>
    <row r="390" s="37" customFormat="1" ht="20.100000000000001" customHeight="1"/>
    <row r="391" s="37" customFormat="1" ht="20.100000000000001" customHeight="1"/>
    <row r="392" s="37" customFormat="1" ht="20.100000000000001" customHeight="1"/>
    <row r="393" s="37" customFormat="1" ht="20.100000000000001" customHeight="1"/>
    <row r="394" s="37" customFormat="1" ht="20.100000000000001" customHeight="1"/>
    <row r="395" s="37" customFormat="1" ht="20.100000000000001" customHeight="1"/>
    <row r="396" s="37" customFormat="1" ht="20.100000000000001" customHeight="1"/>
    <row r="397" s="37" customFormat="1" ht="20.100000000000001" customHeight="1"/>
    <row r="398" s="37" customFormat="1" ht="20.100000000000001" customHeight="1"/>
    <row r="399" s="37" customFormat="1" ht="20.100000000000001" customHeight="1"/>
    <row r="400" s="37" customFormat="1" ht="20.100000000000001" customHeight="1"/>
    <row r="401" s="37" customFormat="1" ht="20.100000000000001" customHeight="1"/>
    <row r="402" s="37" customFormat="1" ht="20.100000000000001" customHeight="1"/>
    <row r="403" s="37" customFormat="1" ht="20.100000000000001" customHeight="1"/>
    <row r="404" s="37" customFormat="1" ht="20.100000000000001" customHeight="1"/>
    <row r="405" s="37" customFormat="1" ht="20.100000000000001" customHeight="1"/>
    <row r="406" s="37" customFormat="1" ht="20.100000000000001" customHeight="1"/>
    <row r="407" s="37" customFormat="1" ht="20.100000000000001" customHeight="1"/>
    <row r="408" s="37" customFormat="1" ht="20.100000000000001" customHeight="1"/>
    <row r="409" s="37" customFormat="1" ht="20.100000000000001" customHeight="1"/>
    <row r="410" s="37" customFormat="1" ht="20.100000000000001" customHeight="1"/>
    <row r="411" s="37" customFormat="1" ht="20.100000000000001" customHeight="1"/>
    <row r="412" s="37" customFormat="1" ht="20.100000000000001" customHeight="1"/>
    <row r="413" s="37" customFormat="1" ht="20.100000000000001" customHeight="1"/>
    <row r="414" s="37" customFormat="1" ht="20.100000000000001" customHeight="1"/>
    <row r="415" s="37" customFormat="1" ht="20.100000000000001" customHeight="1"/>
    <row r="416" s="37" customFormat="1" ht="20.100000000000001" customHeight="1"/>
    <row r="417" s="37" customFormat="1" ht="20.100000000000001" customHeight="1"/>
    <row r="418" s="37" customFormat="1" ht="20.100000000000001" customHeight="1"/>
    <row r="419" s="37" customFormat="1" ht="20.100000000000001" customHeight="1"/>
    <row r="420" s="37" customFormat="1" ht="20.100000000000001" customHeight="1"/>
    <row r="421" s="37" customFormat="1" ht="20.100000000000001" customHeight="1"/>
    <row r="422" s="37" customFormat="1" ht="20.100000000000001" customHeight="1"/>
    <row r="423" s="37" customFormat="1" ht="20.100000000000001" customHeight="1"/>
    <row r="424" s="37" customFormat="1" ht="20.100000000000001" customHeight="1"/>
    <row r="425" s="37" customFormat="1" ht="20.100000000000001" customHeight="1"/>
    <row r="426" s="37" customFormat="1" ht="20.100000000000001" customHeight="1"/>
    <row r="427" s="37" customFormat="1" ht="20.100000000000001" customHeight="1"/>
    <row r="428" s="37" customFormat="1" ht="20.100000000000001" customHeight="1"/>
    <row r="429" s="37" customFormat="1" ht="20.100000000000001" customHeight="1"/>
    <row r="430" s="37" customFormat="1" ht="20.100000000000001" customHeight="1"/>
    <row r="431" s="37" customFormat="1" ht="20.100000000000001" customHeight="1"/>
    <row r="432" s="37" customFormat="1" ht="20.100000000000001" customHeight="1"/>
    <row r="433" s="37" customFormat="1" ht="20.100000000000001" customHeight="1"/>
    <row r="434" s="37" customFormat="1" ht="20.100000000000001" customHeight="1"/>
    <row r="435" s="37" customFormat="1" ht="20.100000000000001" customHeight="1"/>
    <row r="436" s="37" customFormat="1" ht="20.100000000000001" customHeight="1"/>
    <row r="437" s="37" customFormat="1" ht="20.100000000000001" customHeight="1"/>
    <row r="438" s="37" customFormat="1" ht="20.100000000000001" customHeight="1"/>
    <row r="439" s="37" customFormat="1" ht="20.100000000000001" customHeight="1"/>
    <row r="440" s="37" customFormat="1" ht="20.100000000000001" customHeight="1"/>
    <row r="441" s="37" customFormat="1" ht="20.100000000000001" customHeight="1"/>
    <row r="442" s="37" customFormat="1" ht="20.100000000000001" customHeight="1"/>
    <row r="443" s="37" customFormat="1" ht="20.100000000000001" customHeight="1"/>
    <row r="444" s="37" customFormat="1" ht="20.100000000000001" customHeight="1"/>
    <row r="445" s="37" customFormat="1" ht="20.100000000000001" customHeight="1"/>
    <row r="446" s="37" customFormat="1" ht="20.100000000000001" customHeight="1"/>
    <row r="447" s="37" customFormat="1" ht="20.100000000000001" customHeight="1"/>
    <row r="448" s="37" customFormat="1" ht="20.100000000000001" customHeight="1"/>
    <row r="449" s="37" customFormat="1" ht="20.100000000000001" customHeight="1"/>
    <row r="450" s="37" customFormat="1" ht="20.100000000000001" customHeight="1"/>
    <row r="451" s="37" customFormat="1" ht="20.100000000000001" customHeight="1"/>
    <row r="452" s="37" customFormat="1" ht="20.100000000000001" customHeight="1"/>
    <row r="453" s="37" customFormat="1" ht="20.100000000000001" customHeight="1"/>
    <row r="454" s="37" customFormat="1" ht="20.100000000000001" customHeight="1"/>
    <row r="455" s="37" customFormat="1" ht="20.100000000000001" customHeight="1"/>
    <row r="456" s="37" customFormat="1" ht="20.100000000000001" customHeight="1"/>
    <row r="457" s="37" customFormat="1" ht="20.100000000000001" customHeight="1"/>
    <row r="458" s="37" customFormat="1" ht="20.100000000000001" customHeight="1"/>
    <row r="459" s="37" customFormat="1" ht="20.100000000000001" customHeight="1"/>
    <row r="460" s="37" customFormat="1" ht="20.100000000000001" customHeight="1"/>
    <row r="461" s="37" customFormat="1" ht="20.100000000000001" customHeight="1"/>
    <row r="462" s="37" customFormat="1" ht="20.100000000000001" customHeight="1"/>
    <row r="463" s="37" customFormat="1" ht="20.100000000000001" customHeight="1"/>
    <row r="464" s="37" customFormat="1" ht="20.100000000000001" customHeight="1"/>
    <row r="465" s="37" customFormat="1" ht="20.100000000000001" customHeight="1"/>
    <row r="466" s="37" customFormat="1" ht="20.100000000000001" customHeight="1"/>
    <row r="467" s="37" customFormat="1" ht="20.100000000000001" customHeight="1"/>
    <row r="468" s="37" customFormat="1" ht="20.100000000000001" customHeight="1"/>
    <row r="469" s="37" customFormat="1" ht="20.100000000000001" customHeight="1"/>
    <row r="470" s="37" customFormat="1" ht="20.100000000000001" customHeight="1"/>
    <row r="471" s="37" customFormat="1" ht="20.100000000000001" customHeight="1"/>
    <row r="472" s="37" customFormat="1" ht="20.100000000000001" customHeight="1"/>
    <row r="473" s="37" customFormat="1" ht="20.100000000000001" customHeight="1"/>
    <row r="474" s="37" customFormat="1" ht="20.100000000000001" customHeight="1"/>
    <row r="475" s="37" customFormat="1" ht="20.100000000000001" customHeight="1"/>
    <row r="476" s="37" customFormat="1" ht="20.100000000000001" customHeight="1"/>
    <row r="477" s="37" customFormat="1" ht="20.100000000000001" customHeight="1"/>
    <row r="478" s="37" customFormat="1" ht="20.100000000000001" customHeight="1"/>
    <row r="479" s="37" customFormat="1" ht="20.100000000000001" customHeight="1"/>
    <row r="480" s="37" customFormat="1" ht="20.100000000000001" customHeight="1"/>
    <row r="481" s="37" customFormat="1" ht="20.100000000000001" customHeight="1"/>
    <row r="482" s="37" customFormat="1" ht="20.100000000000001" customHeight="1"/>
    <row r="483" s="37" customFormat="1" ht="20.100000000000001" customHeight="1"/>
    <row r="484" s="37" customFormat="1" ht="30" customHeight="1"/>
    <row r="485" s="37" customFormat="1" ht="30" customHeight="1"/>
    <row r="486" s="37" customFormat="1" ht="30" customHeight="1"/>
    <row r="487" s="37" customFormat="1" ht="30" customHeight="1"/>
    <row r="488" s="37" customFormat="1" ht="30" customHeight="1"/>
    <row r="489" s="37" customFormat="1" ht="30" customHeight="1"/>
    <row r="490" s="37" customFormat="1" ht="30" customHeight="1"/>
    <row r="491" s="37" customFormat="1" ht="30" customHeight="1"/>
    <row r="492" s="37" customFormat="1" ht="30" customHeight="1"/>
    <row r="493" s="37" customFormat="1" ht="30" customHeight="1"/>
    <row r="494" s="37" customFormat="1" ht="30" customHeight="1"/>
    <row r="495" s="37" customFormat="1" ht="30" customHeight="1"/>
    <row r="496" s="37" customFormat="1" ht="30" customHeight="1"/>
    <row r="497" s="37" customFormat="1" ht="30" customHeight="1"/>
    <row r="498" s="37" customFormat="1" ht="30" customHeight="1"/>
    <row r="499" s="37" customFormat="1" ht="30" customHeight="1"/>
    <row r="500" s="37" customFormat="1" ht="30" customHeight="1"/>
    <row r="501" s="37" customFormat="1" ht="30" customHeight="1"/>
    <row r="502" s="37" customFormat="1" ht="30" customHeight="1"/>
    <row r="503" s="37" customFormat="1" ht="30" customHeight="1"/>
    <row r="504" s="37" customFormat="1" ht="30" customHeight="1"/>
    <row r="505" s="37" customFormat="1" ht="30" customHeight="1"/>
    <row r="506" s="37" customFormat="1" ht="30" customHeight="1"/>
    <row r="507" s="37" customFormat="1" ht="30" customHeight="1"/>
    <row r="508" s="37" customFormat="1" ht="30" customHeight="1"/>
    <row r="509" s="37" customFormat="1" ht="30" customHeight="1"/>
    <row r="510" s="37" customFormat="1" ht="30" customHeight="1"/>
    <row r="511" s="37" customFormat="1" ht="30" customHeight="1"/>
    <row r="512" s="37" customFormat="1" ht="30" customHeight="1"/>
    <row r="513" s="37" customFormat="1" ht="30" customHeight="1"/>
    <row r="514" s="37" customFormat="1" ht="30" customHeight="1"/>
    <row r="515" s="37" customFormat="1" ht="30" customHeight="1"/>
    <row r="516" s="37" customFormat="1" ht="30" customHeight="1"/>
    <row r="517" s="37" customFormat="1" ht="30" customHeight="1"/>
    <row r="518" s="37" customFormat="1" ht="30" customHeight="1"/>
    <row r="519" s="37" customFormat="1" ht="30" customHeight="1"/>
    <row r="520" s="37" customFormat="1" ht="30" customHeight="1"/>
    <row r="521" s="37" customFormat="1" ht="30" customHeight="1"/>
    <row r="522" s="37" customFormat="1" ht="30" customHeight="1"/>
    <row r="523" s="37" customFormat="1" ht="30" customHeight="1"/>
    <row r="524" s="37" customFormat="1" ht="30" customHeight="1"/>
    <row r="525" s="37" customFormat="1" ht="30" customHeight="1"/>
    <row r="526" s="37" customFormat="1" ht="30" customHeight="1"/>
    <row r="527" s="37" customFormat="1" ht="30" customHeight="1"/>
    <row r="528" s="37" customFormat="1" ht="30" customHeight="1"/>
    <row r="529" s="37" customFormat="1" ht="30" customHeight="1"/>
    <row r="530" s="37" customFormat="1" ht="30" customHeight="1"/>
    <row r="531" s="37" customFormat="1" ht="30" customHeight="1"/>
    <row r="532" s="37" customFormat="1" ht="30" customHeight="1"/>
    <row r="533" s="37" customFormat="1" ht="30" customHeight="1"/>
    <row r="534" s="37" customFormat="1" ht="30" customHeight="1"/>
    <row r="535" s="37" customFormat="1" ht="30" customHeight="1"/>
    <row r="536" s="37" customFormat="1" ht="30" customHeight="1"/>
    <row r="537" s="37" customFormat="1" ht="30" customHeight="1"/>
    <row r="538" s="37" customFormat="1" ht="30" customHeight="1"/>
    <row r="539" s="37" customFormat="1" ht="30" customHeight="1"/>
    <row r="540" s="37" customFormat="1" ht="30" customHeight="1"/>
    <row r="541" s="37" customFormat="1" ht="30" customHeight="1"/>
    <row r="542" s="37" customFormat="1" ht="30" customHeight="1"/>
    <row r="543" s="37" customFormat="1" ht="30" customHeight="1"/>
    <row r="544" s="37" customFormat="1" ht="30" customHeight="1"/>
    <row r="545" s="37" customFormat="1" ht="30" customHeight="1"/>
    <row r="546" s="37" customFormat="1" ht="30" customHeight="1"/>
    <row r="547" s="37" customFormat="1" ht="30" customHeight="1"/>
    <row r="548" s="37" customFormat="1" ht="30" customHeight="1"/>
    <row r="549" s="37" customFormat="1" ht="30" customHeight="1"/>
    <row r="550" s="37" customFormat="1" ht="30" customHeight="1"/>
    <row r="551" s="37" customFormat="1" ht="30" customHeight="1"/>
    <row r="552" s="37" customFormat="1" ht="30" customHeight="1"/>
    <row r="553" s="37" customFormat="1" ht="30" customHeight="1"/>
    <row r="554" s="37" customFormat="1" ht="30" customHeight="1"/>
    <row r="555" s="37" customFormat="1" ht="30" customHeight="1"/>
    <row r="556" s="37" customFormat="1" ht="30" customHeight="1"/>
    <row r="557" s="37" customFormat="1" ht="30" customHeight="1"/>
    <row r="558" s="37" customFormat="1" ht="30" customHeight="1"/>
    <row r="559" s="37" customFormat="1" ht="30" customHeight="1"/>
    <row r="560" s="37" customFormat="1" ht="30" customHeight="1"/>
    <row r="561" s="37" customFormat="1" ht="30" customHeight="1"/>
    <row r="562" s="37" customFormat="1" ht="30" customHeight="1"/>
    <row r="563" s="37" customFormat="1" ht="30" customHeight="1"/>
    <row r="564" s="37" customFormat="1" ht="30" customHeight="1"/>
    <row r="565" s="37" customFormat="1" ht="30" customHeight="1"/>
    <row r="566" s="37" customFormat="1" ht="30" customHeight="1"/>
    <row r="567" s="37" customFormat="1" ht="30" customHeight="1"/>
    <row r="568" s="37" customFormat="1" ht="30" customHeight="1"/>
    <row r="569" s="37" customFormat="1" ht="30" customHeight="1"/>
    <row r="570" s="37" customFormat="1" ht="30" customHeight="1"/>
    <row r="571" s="37" customFormat="1" ht="30" customHeight="1"/>
    <row r="572" s="37" customFormat="1" ht="30" customHeight="1"/>
    <row r="573" s="37" customFormat="1" ht="30" customHeight="1"/>
    <row r="574" s="37" customFormat="1" ht="30" customHeight="1"/>
    <row r="575" s="37" customFormat="1" ht="30" customHeight="1"/>
    <row r="576" s="37" customFormat="1" ht="30" customHeight="1"/>
    <row r="577" s="37" customFormat="1" ht="30" customHeight="1"/>
    <row r="578" s="37" customFormat="1" ht="30" customHeight="1"/>
    <row r="579" s="37" customFormat="1" ht="30" customHeight="1"/>
    <row r="580" s="37" customFormat="1" ht="30" customHeight="1"/>
    <row r="581" s="37" customFormat="1" ht="30" customHeight="1"/>
    <row r="582" s="37" customFormat="1" ht="30" customHeight="1"/>
    <row r="583" s="37" customFormat="1" ht="30" customHeight="1"/>
    <row r="584" s="37" customFormat="1" ht="30" customHeight="1"/>
    <row r="585" s="37" customFormat="1" ht="30" customHeight="1"/>
    <row r="586" s="37" customFormat="1" ht="30" customHeight="1"/>
    <row r="587" s="37" customFormat="1" ht="30" customHeight="1"/>
    <row r="588" s="37" customFormat="1" ht="30" customHeight="1"/>
    <row r="589" s="37" customFormat="1" ht="30" customHeight="1"/>
    <row r="590" s="37" customFormat="1" ht="30" customHeight="1"/>
    <row r="591" s="37" customFormat="1" ht="30" customHeight="1"/>
    <row r="592" s="37" customFormat="1" ht="30" customHeight="1"/>
    <row r="593" s="37" customFormat="1" ht="30" customHeight="1"/>
    <row r="594" s="37" customFormat="1" ht="30" customHeight="1"/>
    <row r="595" s="37" customFormat="1" ht="30" customHeight="1"/>
    <row r="596" s="37" customFormat="1" ht="30" customHeight="1"/>
    <row r="597" s="37" customFormat="1" ht="30" customHeight="1"/>
    <row r="598" s="37" customFormat="1" ht="30" customHeight="1"/>
    <row r="599" s="37" customFormat="1" ht="30" customHeight="1"/>
    <row r="600" s="37" customFormat="1" ht="30" customHeight="1"/>
    <row r="601" s="37" customFormat="1" ht="30" customHeight="1"/>
    <row r="602" s="37" customFormat="1" ht="30" customHeight="1"/>
    <row r="603" s="37" customFormat="1" ht="30" customHeight="1"/>
    <row r="604" s="37" customFormat="1" ht="30" customHeight="1"/>
    <row r="605" s="37" customFormat="1" ht="30" customHeight="1"/>
    <row r="606" s="37" customFormat="1" ht="30" customHeight="1"/>
    <row r="607" s="37" customFormat="1" ht="30" customHeight="1"/>
    <row r="608" s="37" customFormat="1" ht="30" customHeight="1"/>
    <row r="609" s="37" customFormat="1" ht="30" customHeight="1"/>
    <row r="610" s="37" customFormat="1" ht="30" customHeight="1"/>
    <row r="611" s="37" customFormat="1" ht="30" customHeight="1"/>
    <row r="612" s="37" customFormat="1" ht="30" customHeight="1"/>
    <row r="613" s="37" customFormat="1" ht="30" customHeight="1"/>
    <row r="614" s="37" customFormat="1" ht="30" customHeight="1"/>
    <row r="615" s="37" customFormat="1" ht="30" customHeight="1"/>
    <row r="616" s="37" customFormat="1" ht="30" customHeight="1"/>
    <row r="617" s="37" customFormat="1" ht="30" customHeight="1"/>
    <row r="618" s="37" customFormat="1" ht="30" customHeight="1"/>
    <row r="619" s="37" customFormat="1" ht="30" customHeight="1"/>
    <row r="620" s="37" customFormat="1" ht="30" customHeight="1"/>
    <row r="621" s="37" customFormat="1" ht="30" customHeight="1"/>
    <row r="622" s="37" customFormat="1" ht="30" customHeight="1"/>
    <row r="623" s="37" customFormat="1" ht="30" customHeight="1"/>
    <row r="624" s="37" customFormat="1" ht="30" customHeight="1"/>
    <row r="625" s="37" customFormat="1" ht="30" customHeight="1"/>
    <row r="626" s="37" customFormat="1" ht="30" customHeight="1"/>
    <row r="627" s="37" customFormat="1" ht="30" customHeight="1"/>
    <row r="628" s="37" customFormat="1" ht="30" customHeight="1"/>
    <row r="629" s="37" customFormat="1" ht="30" customHeight="1"/>
    <row r="630" s="37" customFormat="1" ht="30" customHeight="1"/>
    <row r="631" s="37" customFormat="1" ht="30" customHeight="1"/>
    <row r="632" s="37" customFormat="1" ht="30" customHeight="1"/>
    <row r="633" s="37" customFormat="1" ht="30" customHeight="1"/>
    <row r="634" s="37" customFormat="1" ht="30" customHeight="1"/>
    <row r="635" s="37" customFormat="1" ht="30" customHeight="1"/>
    <row r="636" s="37" customFormat="1" ht="30" customHeight="1"/>
    <row r="637" s="37" customFormat="1" ht="30" customHeight="1"/>
    <row r="638" s="37" customFormat="1" ht="30" customHeight="1"/>
    <row r="639" s="37" customFormat="1" ht="30" customHeight="1"/>
    <row r="640" s="37" customFormat="1" ht="30" customHeight="1"/>
    <row r="641" s="37" customFormat="1" ht="30" customHeight="1"/>
    <row r="642" s="37" customFormat="1" ht="30" customHeight="1"/>
    <row r="643" s="37" customFormat="1" ht="30" customHeight="1"/>
    <row r="644" s="37" customFormat="1" ht="30" customHeight="1"/>
    <row r="645" s="37" customFormat="1" ht="30" customHeight="1"/>
    <row r="646" s="37" customFormat="1" ht="30" customHeight="1"/>
    <row r="647" s="37" customFormat="1" ht="30" customHeight="1"/>
    <row r="648" s="37" customFormat="1" ht="30" customHeight="1"/>
    <row r="649" s="37" customFormat="1" ht="30" customHeight="1"/>
    <row r="650" s="37" customFormat="1" ht="30" customHeight="1"/>
    <row r="651" s="37" customFormat="1" ht="30" customHeight="1"/>
    <row r="652" s="37" customFormat="1" ht="30" customHeight="1"/>
    <row r="653" s="37" customFormat="1" ht="30" customHeight="1"/>
    <row r="654" s="37" customFormat="1" ht="30" customHeight="1"/>
    <row r="655" s="37" customFormat="1" ht="30" customHeight="1"/>
    <row r="656" s="37" customFormat="1" ht="30" customHeight="1"/>
    <row r="657" s="37" customFormat="1" ht="30" customHeight="1"/>
    <row r="658" s="37" customFormat="1" ht="30" customHeight="1"/>
    <row r="659" s="37" customFormat="1" ht="30" customHeight="1"/>
    <row r="660" s="37" customFormat="1" ht="30" customHeight="1"/>
    <row r="661" s="37" customFormat="1" ht="30" customHeight="1"/>
    <row r="662" s="37" customFormat="1" ht="30" customHeight="1"/>
    <row r="663" s="37" customFormat="1" ht="30" customHeight="1"/>
    <row r="664" s="37" customFormat="1" ht="30" customHeight="1"/>
    <row r="665" s="37" customFormat="1" ht="30" customHeight="1"/>
    <row r="666" s="37" customFormat="1" ht="30" customHeight="1"/>
    <row r="667" s="37" customFormat="1" ht="30" customHeight="1"/>
    <row r="668" s="37" customFormat="1" ht="30" customHeight="1"/>
    <row r="669" s="37" customFormat="1" ht="30" customHeight="1"/>
    <row r="670" s="37" customFormat="1" ht="30" customHeight="1"/>
    <row r="671" s="37" customFormat="1" ht="30" customHeight="1"/>
    <row r="672" s="37" customFormat="1" ht="30" customHeight="1"/>
    <row r="673" s="37" customFormat="1" ht="30" customHeight="1"/>
    <row r="674" s="37" customFormat="1" ht="30" customHeight="1"/>
    <row r="675" s="37" customFormat="1" ht="30" customHeight="1"/>
    <row r="676" s="37" customFormat="1" ht="30" customHeight="1"/>
    <row r="677" s="37" customFormat="1" ht="30" customHeight="1"/>
    <row r="678" s="37" customFormat="1" ht="30" customHeight="1"/>
    <row r="679" s="37" customFormat="1" ht="30" customHeight="1"/>
    <row r="680" s="37" customFormat="1" ht="30" customHeight="1"/>
    <row r="681" s="37" customFormat="1" ht="30" customHeight="1"/>
    <row r="682" s="37" customFormat="1" ht="30" customHeight="1"/>
    <row r="683" s="37" customFormat="1" ht="30" customHeight="1"/>
    <row r="684" s="37" customFormat="1" ht="30" customHeight="1"/>
    <row r="685" s="37" customFormat="1" ht="30" customHeight="1"/>
    <row r="686" s="37" customFormat="1" ht="30" customHeight="1"/>
    <row r="687" s="37" customFormat="1" ht="30" customHeight="1"/>
    <row r="688" s="37" customFormat="1" ht="30" customHeight="1"/>
    <row r="689" s="37" customFormat="1" ht="30" customHeight="1"/>
    <row r="690" s="37" customFormat="1" ht="30" customHeight="1"/>
    <row r="691" s="37" customFormat="1" ht="30" customHeight="1"/>
    <row r="692" s="37" customFormat="1" ht="30" customHeight="1"/>
    <row r="693" s="37" customFormat="1" ht="30" customHeight="1"/>
    <row r="694" s="37" customFormat="1" ht="30" customHeight="1"/>
    <row r="695" s="37" customFormat="1" ht="30" customHeight="1"/>
    <row r="696" s="37" customFormat="1" ht="30" customHeight="1"/>
    <row r="697" s="37" customFormat="1" ht="30" customHeight="1"/>
    <row r="698" s="37" customFormat="1" ht="30" customHeight="1"/>
    <row r="699" s="37" customFormat="1" ht="30" customHeight="1"/>
    <row r="700" s="37" customFormat="1" ht="30" customHeight="1"/>
    <row r="701" s="37" customFormat="1" ht="30" customHeight="1"/>
    <row r="702" s="37" customFormat="1" ht="30" customHeight="1"/>
    <row r="703" s="37" customFormat="1" ht="30" customHeight="1"/>
    <row r="704" s="37" customFormat="1" ht="30" customHeight="1"/>
    <row r="705" s="37" customFormat="1" ht="30" customHeight="1"/>
    <row r="706" s="37" customFormat="1" ht="30" customHeight="1"/>
    <row r="707" s="37" customFormat="1" ht="30" customHeight="1"/>
    <row r="708" s="37" customFormat="1" ht="30" customHeight="1"/>
    <row r="709" s="37" customFormat="1" ht="30" customHeight="1"/>
    <row r="710" s="37" customFormat="1" ht="30" customHeight="1"/>
    <row r="711" s="37" customFormat="1" ht="30" customHeight="1"/>
    <row r="712" s="37" customFormat="1" ht="30" customHeight="1"/>
    <row r="713" s="37" customFormat="1" ht="30" customHeight="1"/>
    <row r="714" s="37" customFormat="1" ht="30" customHeight="1"/>
    <row r="715" s="37" customFormat="1" ht="30" customHeight="1"/>
    <row r="716" s="37" customFormat="1" ht="30" customHeight="1"/>
    <row r="717" s="37" customFormat="1" ht="30" customHeight="1"/>
    <row r="718" s="37" customFormat="1" ht="30" customHeight="1"/>
    <row r="719" s="37" customFormat="1" ht="30" customHeight="1"/>
    <row r="720" s="37" customFormat="1" ht="30" customHeight="1"/>
    <row r="721" s="37" customFormat="1" ht="30" customHeight="1"/>
    <row r="722" s="37" customFormat="1" ht="30" customHeight="1"/>
    <row r="723" s="37" customFormat="1" ht="30" customHeight="1"/>
    <row r="724" s="37" customFormat="1" ht="30" customHeight="1"/>
    <row r="725" s="37" customFormat="1" ht="30" customHeight="1"/>
    <row r="726" s="37" customFormat="1" ht="30" customHeight="1"/>
    <row r="727" s="37" customFormat="1" ht="30" customHeight="1"/>
    <row r="728" s="37" customFormat="1" ht="30" customHeight="1"/>
    <row r="729" s="37" customFormat="1" ht="30" customHeight="1"/>
    <row r="730" s="37" customFormat="1" ht="30" customHeight="1"/>
    <row r="731" s="37" customFormat="1" ht="30" customHeight="1"/>
    <row r="732" s="37" customFormat="1" ht="30" customHeight="1"/>
    <row r="733" s="37" customFormat="1" ht="30" customHeight="1"/>
    <row r="734" s="37" customFormat="1" ht="30" customHeight="1"/>
    <row r="735" s="37" customFormat="1" ht="30" customHeight="1"/>
    <row r="736" s="37" customFormat="1" ht="30" customHeight="1"/>
    <row r="737" s="37" customFormat="1" ht="30" customHeight="1"/>
    <row r="738" s="37" customFormat="1" ht="30" customHeight="1"/>
    <row r="739" s="37" customFormat="1" ht="30" customHeight="1"/>
    <row r="740" s="37" customFormat="1" ht="30" customHeight="1"/>
    <row r="741" s="37" customFormat="1" ht="30" customHeight="1"/>
    <row r="742" s="37" customFormat="1" ht="30" customHeight="1"/>
    <row r="743" s="37" customFormat="1" ht="30" customHeight="1"/>
    <row r="744" s="37" customFormat="1" ht="30" customHeight="1"/>
    <row r="745" s="37" customFormat="1" ht="30" customHeight="1"/>
    <row r="746" s="37" customFormat="1" ht="30" customHeight="1"/>
    <row r="747" s="37" customFormat="1" ht="30" customHeight="1"/>
    <row r="748" s="37" customFormat="1" ht="30" customHeight="1"/>
    <row r="749" s="37" customFormat="1" ht="30" customHeight="1"/>
    <row r="750" s="37" customFormat="1" ht="30" customHeight="1"/>
    <row r="751" s="37" customFormat="1" ht="30" customHeight="1"/>
    <row r="752" s="37" customFormat="1" ht="30" customHeight="1"/>
    <row r="753" s="37" customFormat="1" ht="30" customHeight="1"/>
    <row r="754" s="37" customFormat="1" ht="30" customHeight="1"/>
    <row r="755" s="37" customFormat="1" ht="30" customHeight="1"/>
    <row r="756" s="37" customFormat="1" ht="30" customHeight="1"/>
    <row r="757" s="37" customFormat="1" ht="30" customHeight="1"/>
    <row r="758" s="37" customFormat="1" ht="30" customHeight="1"/>
    <row r="759" s="37" customFormat="1" ht="30" customHeight="1"/>
    <row r="760" s="37" customFormat="1" ht="30" customHeight="1"/>
    <row r="761" s="37" customFormat="1" ht="30" customHeight="1"/>
    <row r="762" s="37" customFormat="1" ht="30" customHeight="1"/>
    <row r="763" s="37" customFormat="1" ht="30" customHeight="1"/>
    <row r="764" s="37" customFormat="1" ht="30" customHeight="1"/>
    <row r="765" s="37" customFormat="1" ht="30" customHeight="1"/>
    <row r="766" s="37" customFormat="1" ht="30" customHeight="1"/>
    <row r="767" s="37" customFormat="1" ht="30" customHeight="1"/>
    <row r="768" s="37" customFormat="1" ht="30" customHeight="1"/>
    <row r="769" s="37" customFormat="1" ht="30" customHeight="1"/>
    <row r="770" s="37" customFormat="1" ht="30" customHeight="1"/>
    <row r="771" s="37" customFormat="1" ht="30" customHeight="1"/>
    <row r="772" s="37" customFormat="1" ht="30" customHeight="1"/>
    <row r="773" s="37" customFormat="1" ht="30" customHeight="1"/>
    <row r="774" s="37" customFormat="1" ht="30" customHeight="1"/>
    <row r="775" s="37" customFormat="1" ht="30" customHeight="1"/>
    <row r="776" s="37" customFormat="1" ht="30" customHeight="1"/>
    <row r="777" s="37" customFormat="1" ht="30" customHeight="1"/>
    <row r="778" s="37" customFormat="1" ht="30" customHeight="1"/>
    <row r="779" s="37" customFormat="1" ht="30" customHeight="1"/>
    <row r="780" s="37" customFormat="1" ht="30" customHeight="1"/>
    <row r="781" s="37" customFormat="1" ht="30" customHeight="1"/>
    <row r="782" s="37" customFormat="1" ht="30" customHeight="1"/>
    <row r="783" s="37" customFormat="1" ht="30" customHeight="1"/>
    <row r="784" s="37" customFormat="1" ht="30" customHeight="1"/>
    <row r="785" s="37" customFormat="1" ht="30" customHeight="1"/>
    <row r="786" s="37" customFormat="1" ht="30" customHeight="1"/>
    <row r="787" s="37" customFormat="1" ht="30" customHeight="1"/>
    <row r="788" s="37" customFormat="1" ht="30" customHeight="1"/>
    <row r="789" s="37" customFormat="1" ht="30" customHeight="1"/>
    <row r="790" s="37" customFormat="1" ht="30" customHeight="1"/>
    <row r="791" s="37" customFormat="1" ht="30" customHeight="1"/>
    <row r="792" s="37" customFormat="1" ht="30" customHeight="1"/>
    <row r="793" s="37" customFormat="1" ht="30" customHeight="1"/>
    <row r="794" s="37" customFormat="1" ht="30" customHeight="1"/>
    <row r="795" s="37" customFormat="1" ht="30" customHeight="1"/>
    <row r="796" s="37" customFormat="1" ht="30" customHeight="1"/>
    <row r="797" s="37" customFormat="1" ht="30" customHeight="1"/>
    <row r="798" s="37" customFormat="1" ht="30" customHeight="1"/>
    <row r="799" s="37" customFormat="1" ht="30" customHeight="1"/>
    <row r="800" s="37" customFormat="1" ht="30" customHeight="1"/>
    <row r="801" s="37" customFormat="1" ht="30" customHeight="1"/>
    <row r="802" s="37" customFormat="1" ht="30" customHeight="1"/>
    <row r="803" s="37" customFormat="1" ht="30" customHeight="1"/>
    <row r="804" s="37" customFormat="1" ht="30" customHeight="1"/>
    <row r="805" s="37" customFormat="1" ht="30" customHeight="1"/>
    <row r="806" s="37" customFormat="1" ht="30" customHeight="1"/>
    <row r="807" s="37" customFormat="1" ht="30" customHeight="1"/>
    <row r="808" s="37" customFormat="1" ht="30" customHeight="1"/>
    <row r="809" s="37" customFormat="1" ht="30" customHeight="1"/>
    <row r="810" s="37" customFormat="1" ht="30" customHeight="1"/>
    <row r="811" s="37" customFormat="1" ht="30" customHeight="1"/>
    <row r="812" s="37" customFormat="1" ht="30" customHeight="1"/>
    <row r="813" s="37" customFormat="1" ht="30" customHeight="1"/>
    <row r="814" s="37" customFormat="1" ht="30" customHeight="1"/>
    <row r="815" s="37" customFormat="1" ht="30" customHeight="1"/>
    <row r="816" s="37" customFormat="1" ht="30" customHeight="1"/>
    <row r="817" s="37" customFormat="1" ht="30" customHeight="1"/>
    <row r="818" s="37" customFormat="1" ht="30" customHeight="1"/>
    <row r="819" s="37" customFormat="1" ht="30" customHeight="1"/>
    <row r="820" s="37" customFormat="1" ht="30" customHeight="1"/>
    <row r="821" s="37" customFormat="1" ht="30" customHeight="1"/>
    <row r="822" s="37" customFormat="1" ht="30" customHeight="1"/>
    <row r="823" s="37" customFormat="1" ht="30" customHeight="1"/>
    <row r="824" s="37" customFormat="1" ht="30" customHeight="1"/>
    <row r="825" s="37" customFormat="1" ht="30" customHeight="1"/>
    <row r="826" s="37" customFormat="1" ht="30" customHeight="1"/>
    <row r="827" s="37" customFormat="1" ht="30" customHeight="1"/>
    <row r="828" s="37" customFormat="1" ht="30" customHeight="1"/>
    <row r="829" s="37" customFormat="1" ht="30" customHeight="1"/>
    <row r="830" s="37" customFormat="1" ht="30" customHeight="1"/>
    <row r="831" s="37" customFormat="1" ht="30" customHeight="1"/>
    <row r="832" s="37" customFormat="1" ht="30" customHeight="1"/>
    <row r="833" s="37" customFormat="1" ht="30" customHeight="1"/>
    <row r="834" s="37" customFormat="1" ht="30" customHeight="1"/>
    <row r="835" s="37" customFormat="1" ht="30" customHeight="1"/>
    <row r="836" s="37" customFormat="1" ht="30" customHeight="1"/>
    <row r="837" s="37" customFormat="1" ht="30" customHeight="1"/>
    <row r="838" s="37" customFormat="1" ht="30" customHeight="1"/>
    <row r="839" s="37" customFormat="1" ht="30" customHeight="1"/>
    <row r="840" s="37" customFormat="1" ht="30" customHeight="1"/>
    <row r="841" s="37" customFormat="1" ht="30" customHeight="1"/>
    <row r="842" s="37" customFormat="1" ht="30" customHeight="1"/>
    <row r="843" s="37" customFormat="1" ht="30" customHeight="1"/>
    <row r="844" s="37" customFormat="1" ht="30" customHeight="1"/>
    <row r="845" s="37" customFormat="1" ht="30" customHeight="1"/>
    <row r="846" s="37" customFormat="1" ht="30" customHeight="1"/>
    <row r="847" s="37" customFormat="1" ht="30" customHeight="1"/>
    <row r="848" s="37" customFormat="1" ht="30" customHeight="1"/>
    <row r="849" s="37" customFormat="1" ht="30" customHeight="1"/>
    <row r="850" s="37" customFormat="1" ht="30" customHeight="1"/>
    <row r="851" s="37" customFormat="1" ht="30" customHeight="1"/>
    <row r="852" s="37" customFormat="1" ht="30" customHeight="1"/>
    <row r="853" s="37" customFormat="1" ht="30" customHeight="1"/>
    <row r="854" s="37" customFormat="1" ht="30" customHeight="1"/>
    <row r="855" s="37" customFormat="1" ht="30" customHeight="1"/>
    <row r="856" s="37" customFormat="1" ht="30" customHeight="1"/>
    <row r="857" s="37" customFormat="1" ht="30" customHeight="1"/>
    <row r="858" s="37" customFormat="1" ht="30" customHeight="1"/>
    <row r="859" s="37" customFormat="1" ht="30" customHeight="1"/>
    <row r="860" s="37" customFormat="1" ht="30" customHeight="1"/>
    <row r="861" s="37" customFormat="1" ht="30" customHeight="1"/>
    <row r="862" s="37" customFormat="1" ht="30" customHeight="1"/>
    <row r="863" s="37" customFormat="1" ht="30" customHeight="1"/>
    <row r="864" s="37" customFormat="1" ht="30" customHeight="1"/>
    <row r="865" s="37" customFormat="1" ht="30" customHeight="1"/>
    <row r="866" s="37" customFormat="1" ht="30" customHeight="1"/>
    <row r="867" s="37" customFormat="1" ht="30" customHeight="1"/>
    <row r="868" s="37" customFormat="1" ht="30" customHeight="1"/>
    <row r="869" s="37" customFormat="1" ht="30" customHeight="1"/>
    <row r="870" s="37" customFormat="1" ht="30" customHeight="1"/>
    <row r="871" s="37" customFormat="1" ht="30" customHeight="1"/>
    <row r="872" s="37" customFormat="1" ht="30" customHeight="1"/>
    <row r="873" s="37" customFormat="1" ht="30" customHeight="1"/>
    <row r="874" s="37" customFormat="1" ht="30" customHeight="1"/>
    <row r="875" s="37" customFormat="1" ht="30" customHeight="1"/>
    <row r="876" s="37" customFormat="1" ht="30" customHeight="1"/>
    <row r="877" s="37" customFormat="1" ht="30" customHeight="1"/>
    <row r="878" s="37" customFormat="1" ht="30" customHeight="1"/>
    <row r="879" s="37" customFormat="1" ht="30" customHeight="1"/>
    <row r="880" s="37" customFormat="1" ht="30" customHeight="1"/>
    <row r="881" s="37" customFormat="1" ht="30" customHeight="1"/>
    <row r="882" s="37" customFormat="1" ht="30" customHeight="1"/>
    <row r="883" s="37" customFormat="1" ht="30" customHeight="1"/>
    <row r="884" s="37" customFormat="1" ht="30" customHeight="1"/>
    <row r="885" s="37" customFormat="1" ht="30" customHeight="1"/>
    <row r="886" s="37" customFormat="1" ht="30" customHeight="1"/>
    <row r="887" s="37" customFormat="1" ht="30" customHeight="1"/>
    <row r="888" s="37" customFormat="1" ht="30" customHeight="1"/>
    <row r="889" s="37" customFormat="1" ht="30" customHeight="1"/>
    <row r="890" s="37" customFormat="1" ht="30" customHeight="1"/>
    <row r="891" s="37" customFormat="1" ht="30" customHeight="1"/>
    <row r="892" s="37" customFormat="1" ht="30" customHeight="1"/>
    <row r="893" s="37" customFormat="1" ht="30" customHeight="1"/>
    <row r="894" s="37" customFormat="1" ht="30" customHeight="1"/>
    <row r="895" s="37" customFormat="1" ht="30" customHeight="1"/>
    <row r="896" s="37" customFormat="1" ht="30" customHeight="1"/>
    <row r="897" s="37" customFormat="1" ht="30" customHeight="1"/>
    <row r="898" s="37" customFormat="1" ht="30" customHeight="1"/>
    <row r="899" s="37" customFormat="1" ht="30" customHeight="1"/>
    <row r="900" s="37" customFormat="1" ht="30" customHeight="1"/>
    <row r="901" s="37" customFormat="1" ht="30" customHeight="1"/>
    <row r="902" s="37" customFormat="1" ht="30" customHeight="1"/>
    <row r="903" s="37" customFormat="1" ht="30" customHeight="1"/>
    <row r="904" s="37" customFormat="1" ht="30" customHeight="1"/>
    <row r="905" s="37" customFormat="1" ht="30" customHeight="1"/>
    <row r="906" s="37" customFormat="1" ht="30" customHeight="1"/>
    <row r="907" s="37" customFormat="1" ht="30" customHeight="1"/>
    <row r="908" s="37" customFormat="1" ht="30" customHeight="1"/>
    <row r="909" s="37" customFormat="1" ht="30" customHeight="1"/>
    <row r="910" s="37" customFormat="1" ht="30" customHeight="1"/>
    <row r="911" s="37" customFormat="1" ht="30" customHeight="1"/>
    <row r="912" s="37" customFormat="1" ht="30" customHeight="1"/>
    <row r="913" s="37" customFormat="1" ht="30" customHeight="1"/>
    <row r="914" s="37" customFormat="1" ht="30" customHeight="1"/>
    <row r="915" s="37" customFormat="1" ht="30" customHeight="1"/>
    <row r="916" s="37" customFormat="1" ht="30" customHeight="1"/>
    <row r="917" s="37" customFormat="1" ht="30" customHeight="1"/>
    <row r="918" s="37" customFormat="1" ht="30" customHeight="1"/>
    <row r="919" s="37" customFormat="1" ht="30" customHeight="1"/>
    <row r="920" s="37" customFormat="1" ht="30" customHeight="1"/>
    <row r="921" s="37" customFormat="1" ht="30" customHeight="1"/>
    <row r="922" s="37" customFormat="1" ht="30" customHeight="1"/>
    <row r="923" s="37" customFormat="1" ht="30" customHeight="1"/>
    <row r="924" s="37" customFormat="1" ht="30" customHeight="1"/>
    <row r="925" s="37" customFormat="1" ht="30" customHeight="1"/>
    <row r="926" s="37" customFormat="1" ht="30" customHeight="1"/>
    <row r="927" s="37" customFormat="1" ht="30" customHeight="1"/>
    <row r="928" s="37" customFormat="1" ht="30" customHeight="1"/>
    <row r="929" s="37" customFormat="1" ht="30" customHeight="1"/>
    <row r="930" s="37" customFormat="1" ht="30" customHeight="1"/>
    <row r="931" s="37" customFormat="1" ht="30" customHeight="1"/>
    <row r="932" s="37" customFormat="1" ht="30" customHeight="1"/>
    <row r="933" s="37" customFormat="1" ht="30" customHeight="1"/>
    <row r="934" s="37" customFormat="1" ht="30" customHeight="1"/>
    <row r="935" s="37" customFormat="1" ht="30" customHeight="1"/>
    <row r="936" s="37" customFormat="1" ht="30" customHeight="1"/>
    <row r="937" s="37" customFormat="1" ht="30" customHeight="1"/>
    <row r="938" s="37" customFormat="1" ht="30" customHeight="1"/>
    <row r="939" s="37" customFormat="1" ht="30" customHeight="1"/>
    <row r="940" s="37" customFormat="1" ht="30" customHeight="1"/>
    <row r="941" s="37" customFormat="1" ht="30" customHeight="1"/>
    <row r="942" s="37" customFormat="1" ht="30" customHeight="1"/>
    <row r="943" s="37" customFormat="1" ht="30" customHeight="1"/>
    <row r="944" s="37" customFormat="1" ht="30" customHeight="1"/>
    <row r="945" s="37" customFormat="1" ht="30" customHeight="1"/>
    <row r="946" s="37" customFormat="1" ht="30" customHeight="1"/>
    <row r="947" s="37" customFormat="1" ht="30" customHeight="1"/>
    <row r="948" s="37" customFormat="1" ht="30" customHeight="1"/>
    <row r="949" s="37" customFormat="1" ht="30" customHeight="1"/>
    <row r="950" s="37" customFormat="1" ht="30" customHeight="1"/>
    <row r="951" s="37" customFormat="1" ht="30" customHeight="1"/>
    <row r="952" s="37" customFormat="1" ht="30" customHeight="1"/>
    <row r="953" s="37" customFormat="1" ht="30" customHeight="1"/>
    <row r="954" s="37" customFormat="1" ht="30" customHeight="1"/>
    <row r="955" s="37" customFormat="1" ht="30" customHeight="1"/>
    <row r="956" s="37" customFormat="1" ht="30" customHeight="1"/>
    <row r="957" s="37" customFormat="1" ht="30" customHeight="1"/>
    <row r="958" s="37" customFormat="1" ht="30" customHeight="1"/>
    <row r="959" s="37" customFormat="1" ht="30" customHeight="1"/>
    <row r="960" s="37" customFormat="1" ht="30" customHeight="1"/>
    <row r="961" s="37" customFormat="1" ht="30" customHeight="1"/>
    <row r="962" s="37" customFormat="1" ht="30" customHeight="1"/>
    <row r="963" s="37" customFormat="1" ht="30" customHeight="1"/>
    <row r="964" s="37" customFormat="1" ht="30" customHeight="1"/>
    <row r="965" s="37" customFormat="1" ht="30" customHeight="1"/>
    <row r="966" s="37" customFormat="1" ht="30" customHeight="1"/>
    <row r="967" s="37" customFormat="1" ht="30" customHeight="1"/>
    <row r="968" s="37" customFormat="1" ht="30" customHeight="1"/>
    <row r="969" s="37" customFormat="1" ht="30" customHeight="1"/>
    <row r="970" s="37" customFormat="1" ht="30" customHeight="1"/>
    <row r="971" s="37" customFormat="1" ht="30" customHeight="1"/>
    <row r="972" s="37" customFormat="1" ht="30" customHeight="1"/>
    <row r="973" s="37" customFormat="1" ht="30" customHeight="1"/>
    <row r="974" s="37" customFormat="1" ht="30" customHeight="1"/>
    <row r="975" s="37" customFormat="1" ht="30" customHeight="1"/>
    <row r="976" s="37" customFormat="1" ht="30" customHeight="1"/>
    <row r="977" s="37" customFormat="1" ht="30" customHeight="1"/>
    <row r="978" s="37" customFormat="1" ht="30" customHeight="1"/>
    <row r="979" s="37" customFormat="1" ht="30" customHeight="1"/>
    <row r="980" s="37" customFormat="1" ht="30" customHeight="1"/>
    <row r="981" s="37" customFormat="1" ht="30" customHeight="1"/>
    <row r="982" s="37" customFormat="1" ht="30" customHeight="1"/>
    <row r="983" s="37" customFormat="1" ht="30" customHeight="1"/>
    <row r="984" s="37" customFormat="1" ht="30" customHeight="1"/>
    <row r="985" s="37" customFormat="1" ht="30" customHeight="1"/>
    <row r="986" s="37" customFormat="1" ht="30" customHeight="1"/>
    <row r="987" s="37" customFormat="1" ht="30" customHeight="1"/>
    <row r="988" s="37" customFormat="1" ht="30" customHeight="1"/>
    <row r="989" s="37" customFormat="1" ht="30" customHeight="1"/>
    <row r="990" s="37" customFormat="1" ht="30" customHeight="1"/>
    <row r="991" s="37" customFormat="1" ht="30" customHeight="1"/>
    <row r="992" s="37" customFormat="1" ht="30" customHeight="1"/>
    <row r="993" s="37" customFormat="1" ht="30" customHeight="1"/>
    <row r="994" s="37" customFormat="1" ht="30" customHeight="1"/>
    <row r="995" s="37" customFormat="1" ht="30" customHeight="1"/>
    <row r="996" s="37" customFormat="1" ht="30" customHeight="1"/>
    <row r="997" s="37" customFormat="1" ht="30" customHeight="1"/>
    <row r="998" s="37" customFormat="1" ht="30" customHeight="1"/>
    <row r="999" s="37" customFormat="1" ht="30" customHeight="1"/>
    <row r="1000" s="37" customFormat="1" ht="30" customHeight="1"/>
    <row r="1001" s="37" customFormat="1" ht="30" customHeight="1"/>
    <row r="1002" s="37" customFormat="1" ht="30" customHeight="1"/>
    <row r="1003" s="37" customFormat="1" ht="30" customHeight="1"/>
    <row r="1004" s="37" customFormat="1" ht="30" customHeight="1"/>
    <row r="1005" s="37" customFormat="1" ht="30" customHeight="1"/>
    <row r="1006" s="37" customFormat="1" ht="30" customHeight="1"/>
    <row r="1007" s="37" customFormat="1" ht="30" customHeight="1"/>
    <row r="1008" s="37" customFormat="1" ht="30" customHeight="1"/>
    <row r="1009" s="37" customFormat="1" ht="30" customHeight="1"/>
    <row r="1010" s="37" customFormat="1" ht="30" customHeight="1"/>
    <row r="1011" s="37" customFormat="1" ht="30" customHeight="1"/>
    <row r="1012" s="37" customFormat="1" ht="30" customHeight="1"/>
    <row r="1013" s="37" customFormat="1" ht="30" customHeight="1"/>
    <row r="1014" s="37" customFormat="1" ht="30" customHeight="1"/>
    <row r="1015" s="37" customFormat="1" ht="30" customHeight="1"/>
    <row r="1016" s="37" customFormat="1" ht="30" customHeight="1"/>
    <row r="1017" s="37" customFormat="1" ht="30" customHeight="1"/>
    <row r="1018" s="37" customFormat="1" ht="30" customHeight="1"/>
    <row r="1019" s="37" customFormat="1" ht="30" customHeight="1"/>
    <row r="1020" s="37" customFormat="1" ht="30" customHeight="1"/>
    <row r="1021" s="37" customFormat="1" ht="30" customHeight="1"/>
    <row r="1022" s="37" customFormat="1" ht="30" customHeight="1"/>
    <row r="1023" s="37" customFormat="1" ht="30" customHeight="1"/>
    <row r="1024" s="37" customFormat="1" ht="30" customHeight="1"/>
    <row r="1025" s="37" customFormat="1" ht="30" customHeight="1"/>
    <row r="1026" s="37" customFormat="1" ht="30" customHeight="1"/>
    <row r="1027" s="37" customFormat="1" ht="30" customHeight="1"/>
    <row r="1028" s="37" customFormat="1" ht="30" customHeight="1"/>
    <row r="1029" s="37" customFormat="1" ht="30" customHeight="1"/>
    <row r="1030" s="37" customFormat="1" ht="30" customHeight="1"/>
    <row r="1031" s="37" customFormat="1" ht="30" customHeight="1"/>
    <row r="1032" s="37" customFormat="1" ht="30" customHeight="1"/>
    <row r="1033" s="37" customFormat="1" ht="30" customHeight="1"/>
    <row r="1034" s="37" customFormat="1" ht="30" customHeight="1"/>
    <row r="1035" s="37" customFormat="1" ht="30" customHeight="1"/>
    <row r="1036" s="37" customFormat="1" ht="30" customHeight="1"/>
    <row r="1037" s="37" customFormat="1" ht="30" customHeight="1"/>
    <row r="1038" s="37" customFormat="1" ht="30" customHeight="1"/>
    <row r="1039" s="37" customFormat="1" ht="30" customHeight="1"/>
    <row r="1040" s="37" customFormat="1" ht="30" customHeight="1"/>
    <row r="1041" s="37" customFormat="1" ht="30" customHeight="1"/>
    <row r="1042" s="37" customFormat="1" ht="30" customHeight="1"/>
    <row r="1043" s="37" customFormat="1" ht="30" customHeight="1"/>
    <row r="1044" s="37" customFormat="1" ht="30" customHeight="1"/>
    <row r="1045" s="37" customFormat="1" ht="30" customHeight="1"/>
    <row r="1046" s="37" customFormat="1" ht="30" customHeight="1"/>
    <row r="1047" s="37" customFormat="1" ht="30" customHeight="1"/>
    <row r="1048" s="37" customFormat="1" ht="30" customHeight="1"/>
    <row r="1049" s="37" customFormat="1" ht="30" customHeight="1"/>
    <row r="1050" s="37" customFormat="1" ht="30" customHeight="1"/>
    <row r="1051" s="37" customFormat="1" ht="30" customHeight="1"/>
    <row r="1052" s="37" customFormat="1" ht="30" customHeight="1"/>
    <row r="1053" s="37" customFormat="1" ht="30" customHeight="1"/>
    <row r="1054" s="37" customFormat="1" ht="30" customHeight="1"/>
    <row r="1055" s="37" customFormat="1" ht="30" customHeight="1"/>
    <row r="1056" s="37" customFormat="1" ht="30" customHeight="1"/>
    <row r="1057" s="37" customFormat="1" ht="30" customHeight="1"/>
    <row r="1058" s="37" customFormat="1" ht="30" customHeight="1"/>
    <row r="1059" s="37" customFormat="1" ht="30" customHeight="1"/>
    <row r="1060" s="37" customFormat="1" ht="30" customHeight="1"/>
    <row r="1061" s="37" customFormat="1" ht="30" customHeight="1"/>
    <row r="1062" s="37" customFormat="1" ht="30" customHeight="1"/>
    <row r="1063" s="37" customFormat="1" ht="30" customHeight="1"/>
    <row r="1064" s="37" customFormat="1" ht="30" customHeight="1"/>
    <row r="1065" s="37" customFormat="1" ht="30" customHeight="1"/>
    <row r="1066" s="37" customFormat="1" ht="30" customHeight="1"/>
    <row r="1067" s="37" customFormat="1" ht="30" customHeight="1"/>
    <row r="1068" s="37" customFormat="1" ht="30" customHeight="1"/>
    <row r="1069" s="37" customFormat="1" ht="30" customHeight="1"/>
    <row r="1070" s="37" customFormat="1" ht="30" customHeight="1"/>
    <row r="1071" s="37" customFormat="1" ht="30" customHeight="1"/>
    <row r="1072" s="37" customFormat="1" ht="30" customHeight="1"/>
    <row r="1073" s="37" customFormat="1" ht="30" customHeight="1"/>
    <row r="1074" s="37" customFormat="1" ht="30" customHeight="1"/>
    <row r="1075" s="37" customFormat="1" ht="30" customHeight="1"/>
    <row r="1076" s="37" customFormat="1" ht="30" customHeight="1"/>
    <row r="1077" s="37" customFormat="1" ht="30" customHeight="1"/>
    <row r="1078" s="37" customFormat="1" ht="30" customHeight="1"/>
    <row r="1079" s="37" customFormat="1" ht="30" customHeight="1"/>
    <row r="1080" s="37" customFormat="1" ht="30" customHeight="1"/>
    <row r="1081" s="37" customFormat="1" ht="30" customHeight="1"/>
    <row r="1082" s="37" customFormat="1" ht="30" customHeight="1"/>
    <row r="1083" s="37" customFormat="1" ht="30" customHeight="1"/>
    <row r="1084" s="37" customFormat="1" ht="30" customHeight="1"/>
    <row r="1085" s="37" customFormat="1" ht="30" customHeight="1"/>
    <row r="1086" s="37" customFormat="1" ht="30" customHeight="1"/>
    <row r="1087" s="37" customFormat="1" ht="30" customHeight="1"/>
    <row r="1088" s="37" customFormat="1" ht="30" customHeight="1"/>
    <row r="1089" s="37" customFormat="1" ht="30" customHeight="1"/>
    <row r="1090" s="37" customFormat="1" ht="30" customHeight="1"/>
    <row r="1091" s="37" customFormat="1" ht="30" customHeight="1"/>
    <row r="1092" s="37" customFormat="1" ht="30" customHeight="1"/>
    <row r="1093" s="37" customFormat="1" ht="30" customHeight="1"/>
    <row r="1094" s="37" customFormat="1" ht="30" customHeight="1"/>
    <row r="1095" s="37" customFormat="1" ht="30" customHeight="1"/>
    <row r="1096" s="37" customFormat="1" ht="30" customHeight="1"/>
    <row r="1097" s="37" customFormat="1" ht="30" customHeight="1"/>
    <row r="1098" s="37" customFormat="1" ht="30" customHeight="1"/>
    <row r="1099" s="37" customFormat="1" ht="30" customHeight="1"/>
    <row r="1100" s="37" customFormat="1" ht="30" customHeight="1"/>
    <row r="1101" s="37" customFormat="1" ht="30" customHeight="1"/>
    <row r="1102" s="37" customFormat="1" ht="30" customHeight="1"/>
    <row r="1103" s="37" customFormat="1" ht="30" customHeight="1"/>
    <row r="1104" s="37" customFormat="1" ht="30" customHeight="1"/>
    <row r="1105" s="37" customFormat="1" ht="30" customHeight="1"/>
    <row r="1106" s="37" customFormat="1" ht="30" customHeight="1"/>
    <row r="1107" s="37" customFormat="1" ht="30" customHeight="1"/>
    <row r="1108" s="37" customFormat="1" ht="30" customHeight="1"/>
    <row r="1109" s="37" customFormat="1" ht="30" customHeight="1"/>
    <row r="1110" s="37" customFormat="1" ht="30" customHeight="1"/>
    <row r="1111" s="37" customFormat="1" ht="30" customHeight="1"/>
    <row r="1112" s="37" customFormat="1" ht="30" customHeight="1"/>
    <row r="1113" s="37" customFormat="1" ht="30" customHeight="1"/>
    <row r="1114" s="37" customFormat="1" ht="30" customHeight="1"/>
    <row r="1115" s="37" customFormat="1" ht="30" customHeight="1"/>
    <row r="1116" s="37" customFormat="1" ht="30" customHeight="1"/>
    <row r="1117" s="37" customFormat="1" ht="30" customHeight="1"/>
    <row r="1118" s="37" customFormat="1" ht="30" customHeight="1"/>
    <row r="1119" s="37" customFormat="1" ht="30" customHeight="1"/>
    <row r="1120" s="37" customFormat="1" ht="30" customHeight="1"/>
    <row r="1121" s="37" customFormat="1" ht="30" customHeight="1"/>
    <row r="1122" s="37" customFormat="1" ht="30" customHeight="1"/>
    <row r="1123" s="37" customFormat="1" ht="30" customHeight="1"/>
    <row r="1124" s="37" customFormat="1" ht="30" customHeight="1"/>
    <row r="1125" s="37" customFormat="1" ht="30" customHeight="1"/>
    <row r="1126" s="37" customFormat="1" ht="30" customHeight="1"/>
    <row r="1127" s="37" customFormat="1" ht="30" customHeight="1"/>
    <row r="1128" s="37" customFormat="1" ht="30" customHeight="1"/>
    <row r="1129" s="37" customFormat="1" ht="30" customHeight="1"/>
    <row r="1130" s="37" customFormat="1" ht="30" customHeight="1"/>
    <row r="1131" s="37" customFormat="1" ht="30" customHeight="1"/>
    <row r="1132" s="37" customFormat="1" ht="30" customHeight="1"/>
    <row r="1133" s="37" customFormat="1" ht="30" customHeight="1"/>
    <row r="1134" s="37" customFormat="1" ht="30" customHeight="1"/>
    <row r="1135" s="37" customFormat="1" ht="30" customHeight="1"/>
    <row r="1136" s="37" customFormat="1" ht="30" customHeight="1"/>
    <row r="1137" s="37" customFormat="1" ht="30" customHeight="1"/>
    <row r="1138" s="37" customFormat="1" ht="30" customHeight="1"/>
    <row r="1139" s="37" customFormat="1" ht="30" customHeight="1"/>
    <row r="1140" s="37" customFormat="1" ht="30" customHeight="1"/>
    <row r="1141" s="37" customFormat="1" ht="30" customHeight="1"/>
    <row r="1142" s="37" customFormat="1" ht="30" customHeight="1"/>
    <row r="1143" s="37" customFormat="1" ht="30" customHeight="1"/>
    <row r="1144" s="37" customFormat="1" ht="30" customHeight="1"/>
    <row r="1145" s="37" customFormat="1" ht="30" customHeight="1"/>
    <row r="1146" s="37" customFormat="1" ht="30" customHeight="1"/>
    <row r="1147" s="37" customFormat="1" ht="30" customHeight="1"/>
    <row r="1148" s="37" customFormat="1" ht="30" customHeight="1"/>
    <row r="1149" s="37" customFormat="1" ht="30" customHeight="1"/>
    <row r="1150" s="37" customFormat="1" ht="30" customHeight="1"/>
    <row r="1151" s="37" customFormat="1" ht="30" customHeight="1"/>
    <row r="1152" s="37" customFormat="1" ht="30" customHeight="1"/>
    <row r="1153" s="37" customFormat="1" ht="30" customHeight="1"/>
    <row r="1154" s="37" customFormat="1" ht="30" customHeight="1"/>
    <row r="1155" s="37" customFormat="1" ht="30" customHeight="1"/>
    <row r="1156" s="37" customFormat="1" ht="30" customHeight="1"/>
    <row r="1157" s="37" customFormat="1" ht="30" customHeight="1"/>
    <row r="1158" s="37" customFormat="1" ht="30" customHeight="1"/>
    <row r="1159" s="37" customFormat="1" ht="30" customHeight="1"/>
    <row r="1160" s="37" customFormat="1" ht="30" customHeight="1"/>
    <row r="1161" s="37" customFormat="1" ht="30" customHeight="1"/>
    <row r="1162" s="37" customFormat="1" ht="30" customHeight="1"/>
    <row r="1163" s="37" customFormat="1" ht="30" customHeight="1"/>
    <row r="1164" s="37" customFormat="1" ht="30" customHeight="1"/>
    <row r="1165" s="37" customFormat="1" ht="30" customHeight="1"/>
    <row r="1166" s="37" customFormat="1" ht="30" customHeight="1"/>
    <row r="1167" s="37" customFormat="1" ht="30" customHeight="1"/>
    <row r="1168" s="37" customFormat="1" ht="30" customHeight="1"/>
    <row r="1169" s="37" customFormat="1" ht="30" customHeight="1"/>
    <row r="1170" s="37" customFormat="1" ht="30" customHeight="1"/>
    <row r="1171" s="37" customFormat="1" ht="30" customHeight="1"/>
    <row r="1172" s="37" customFormat="1" ht="30" customHeight="1"/>
    <row r="1173" s="37" customFormat="1" ht="30" customHeight="1"/>
    <row r="1174" s="37" customFormat="1" ht="30" customHeight="1"/>
    <row r="1175" s="37" customFormat="1" ht="30" customHeight="1"/>
    <row r="1176" s="37" customFormat="1" ht="30" customHeight="1"/>
    <row r="1177" s="37" customFormat="1" ht="30" customHeight="1"/>
    <row r="1178" s="37" customFormat="1" ht="30" customHeight="1"/>
    <row r="1179" s="37" customFormat="1" ht="30" customHeight="1"/>
    <row r="1180" s="37" customFormat="1" ht="30" customHeight="1"/>
    <row r="1181" s="37" customFormat="1" ht="30" customHeight="1"/>
    <row r="1182" s="37" customFormat="1" ht="30" customHeight="1"/>
    <row r="1183" s="37" customFormat="1" ht="30" customHeight="1"/>
    <row r="1184" s="37" customFormat="1" ht="30" customHeight="1"/>
    <row r="1185" s="37" customFormat="1" ht="30" customHeight="1"/>
    <row r="1186" s="37" customFormat="1" ht="30" customHeight="1"/>
    <row r="1187" s="37" customFormat="1" ht="30" customHeight="1"/>
    <row r="1188" s="37" customFormat="1" ht="30" customHeight="1"/>
    <row r="1189" s="37" customFormat="1" ht="30" customHeight="1"/>
    <row r="1190" s="37" customFormat="1" ht="30" customHeight="1"/>
    <row r="1191" s="37" customFormat="1" ht="30" customHeight="1"/>
    <row r="1192" s="37" customFormat="1" ht="30" customHeight="1"/>
    <row r="1193" s="37" customFormat="1" ht="30" customHeight="1"/>
    <row r="1194" s="37" customFormat="1" ht="30" customHeight="1"/>
    <row r="1195" s="37" customFormat="1" ht="30" customHeight="1"/>
    <row r="1196" s="37" customFormat="1" ht="30" customHeight="1"/>
    <row r="1197" s="37" customFormat="1" ht="30" customHeight="1"/>
    <row r="1198" s="37" customFormat="1" ht="30" customHeight="1"/>
    <row r="1199" s="37" customFormat="1" ht="30" customHeight="1"/>
    <row r="1200" s="37" customFormat="1" ht="30" customHeight="1"/>
    <row r="1201" s="37" customFormat="1" ht="30" customHeight="1"/>
    <row r="1202" s="37" customFormat="1" ht="30" customHeight="1"/>
    <row r="1203" s="37" customFormat="1" ht="30" customHeight="1"/>
    <row r="1204" s="37" customFormat="1" ht="30" customHeight="1"/>
    <row r="1205" s="37" customFormat="1" ht="30" customHeight="1"/>
    <row r="1206" s="37" customFormat="1" ht="30" customHeight="1"/>
    <row r="1207" s="37" customFormat="1" ht="30" customHeight="1"/>
    <row r="1208" s="37" customFormat="1" ht="30" customHeight="1"/>
    <row r="1209" s="37" customFormat="1" ht="30" customHeight="1"/>
    <row r="1210" s="37" customFormat="1" ht="30" customHeight="1"/>
    <row r="1211" s="37" customFormat="1" ht="30" customHeight="1"/>
    <row r="1212" s="37" customFormat="1" ht="30" customHeight="1"/>
    <row r="1213" s="37" customFormat="1" ht="30" customHeight="1"/>
    <row r="1214" s="37" customFormat="1" ht="30" customHeight="1"/>
    <row r="1215" s="37" customFormat="1" ht="30" customHeight="1"/>
    <row r="1216" s="37" customFormat="1" ht="30" customHeight="1"/>
    <row r="1217" s="37" customFormat="1" ht="30" customHeight="1"/>
    <row r="1218" s="37" customFormat="1" ht="30" customHeight="1"/>
    <row r="1219" s="37" customFormat="1" ht="30" customHeight="1"/>
    <row r="1220" s="37" customFormat="1" ht="30" customHeight="1"/>
    <row r="1221" s="37" customFormat="1" ht="30" customHeight="1"/>
    <row r="1222" s="37" customFormat="1" ht="30" customHeight="1"/>
  </sheetData>
  <mergeCells count="9">
    <mergeCell ref="U4:V4"/>
    <mergeCell ref="S4:T4"/>
    <mergeCell ref="Q4:R4"/>
    <mergeCell ref="E4:F4"/>
    <mergeCell ref="G4:H4"/>
    <mergeCell ref="I4:J4"/>
    <mergeCell ref="K4:L4"/>
    <mergeCell ref="M4:N4"/>
    <mergeCell ref="O4:P4"/>
  </mergeCells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5"/>
  <sheetViews>
    <sheetView workbookViewId="0">
      <selection sqref="A1:L1"/>
    </sheetView>
  </sheetViews>
  <sheetFormatPr defaultRowHeight="11.25"/>
  <cols>
    <col min="1" max="1" width="19.28515625" style="153" customWidth="1"/>
    <col min="2" max="2" width="17.28515625" style="153" customWidth="1"/>
    <col min="3" max="3" width="10.28515625" style="153" bestFit="1" customWidth="1"/>
    <col min="4" max="4" width="5.5703125" style="153" customWidth="1"/>
    <col min="5" max="12" width="11.7109375" style="153" customWidth="1"/>
    <col min="13" max="14" width="11.42578125" style="153" hidden="1" customWidth="1"/>
    <col min="15" max="16" width="9.140625" style="154"/>
    <col min="17" max="17" width="9.140625" style="153"/>
    <col min="18" max="18" width="11.5703125" style="153" customWidth="1"/>
    <col min="19" max="256" width="9.140625" style="153"/>
    <col min="257" max="257" width="20.85546875" style="153" customWidth="1"/>
    <col min="258" max="258" width="14.5703125" style="153" customWidth="1"/>
    <col min="259" max="259" width="9.140625" style="153"/>
    <col min="260" max="260" width="5.5703125" style="153" customWidth="1"/>
    <col min="261" max="268" width="9.140625" style="153"/>
    <col min="269" max="270" width="0" style="153" hidden="1" customWidth="1"/>
    <col min="271" max="273" width="9.140625" style="153"/>
    <col min="274" max="274" width="11.5703125" style="153" customWidth="1"/>
    <col min="275" max="512" width="9.140625" style="153"/>
    <col min="513" max="513" width="20.85546875" style="153" customWidth="1"/>
    <col min="514" max="514" width="14.5703125" style="153" customWidth="1"/>
    <col min="515" max="515" width="9.140625" style="153"/>
    <col min="516" max="516" width="5.5703125" style="153" customWidth="1"/>
    <col min="517" max="524" width="9.140625" style="153"/>
    <col min="525" max="526" width="0" style="153" hidden="1" customWidth="1"/>
    <col min="527" max="529" width="9.140625" style="153"/>
    <col min="530" max="530" width="11.5703125" style="153" customWidth="1"/>
    <col min="531" max="768" width="9.140625" style="153"/>
    <col min="769" max="769" width="20.85546875" style="153" customWidth="1"/>
    <col min="770" max="770" width="14.5703125" style="153" customWidth="1"/>
    <col min="771" max="771" width="9.140625" style="153"/>
    <col min="772" max="772" width="5.5703125" style="153" customWidth="1"/>
    <col min="773" max="780" width="9.140625" style="153"/>
    <col min="781" max="782" width="0" style="153" hidden="1" customWidth="1"/>
    <col min="783" max="785" width="9.140625" style="153"/>
    <col min="786" max="786" width="11.5703125" style="153" customWidth="1"/>
    <col min="787" max="1024" width="9.140625" style="153"/>
    <col min="1025" max="1025" width="20.85546875" style="153" customWidth="1"/>
    <col min="1026" max="1026" width="14.5703125" style="153" customWidth="1"/>
    <col min="1027" max="1027" width="9.140625" style="153"/>
    <col min="1028" max="1028" width="5.5703125" style="153" customWidth="1"/>
    <col min="1029" max="1036" width="9.140625" style="153"/>
    <col min="1037" max="1038" width="0" style="153" hidden="1" customWidth="1"/>
    <col min="1039" max="1041" width="9.140625" style="153"/>
    <col min="1042" max="1042" width="11.5703125" style="153" customWidth="1"/>
    <col min="1043" max="1280" width="9.140625" style="153"/>
    <col min="1281" max="1281" width="20.85546875" style="153" customWidth="1"/>
    <col min="1282" max="1282" width="14.5703125" style="153" customWidth="1"/>
    <col min="1283" max="1283" width="9.140625" style="153"/>
    <col min="1284" max="1284" width="5.5703125" style="153" customWidth="1"/>
    <col min="1285" max="1292" width="9.140625" style="153"/>
    <col min="1293" max="1294" width="0" style="153" hidden="1" customWidth="1"/>
    <col min="1295" max="1297" width="9.140625" style="153"/>
    <col min="1298" max="1298" width="11.5703125" style="153" customWidth="1"/>
    <col min="1299" max="1536" width="9.140625" style="153"/>
    <col min="1537" max="1537" width="20.85546875" style="153" customWidth="1"/>
    <col min="1538" max="1538" width="14.5703125" style="153" customWidth="1"/>
    <col min="1539" max="1539" width="9.140625" style="153"/>
    <col min="1540" max="1540" width="5.5703125" style="153" customWidth="1"/>
    <col min="1541" max="1548" width="9.140625" style="153"/>
    <col min="1549" max="1550" width="0" style="153" hidden="1" customWidth="1"/>
    <col min="1551" max="1553" width="9.140625" style="153"/>
    <col min="1554" max="1554" width="11.5703125" style="153" customWidth="1"/>
    <col min="1555" max="1792" width="9.140625" style="153"/>
    <col min="1793" max="1793" width="20.85546875" style="153" customWidth="1"/>
    <col min="1794" max="1794" width="14.5703125" style="153" customWidth="1"/>
    <col min="1795" max="1795" width="9.140625" style="153"/>
    <col min="1796" max="1796" width="5.5703125" style="153" customWidth="1"/>
    <col min="1797" max="1804" width="9.140625" style="153"/>
    <col min="1805" max="1806" width="0" style="153" hidden="1" customWidth="1"/>
    <col min="1807" max="1809" width="9.140625" style="153"/>
    <col min="1810" max="1810" width="11.5703125" style="153" customWidth="1"/>
    <col min="1811" max="2048" width="9.140625" style="153"/>
    <col min="2049" max="2049" width="20.85546875" style="153" customWidth="1"/>
    <col min="2050" max="2050" width="14.5703125" style="153" customWidth="1"/>
    <col min="2051" max="2051" width="9.140625" style="153"/>
    <col min="2052" max="2052" width="5.5703125" style="153" customWidth="1"/>
    <col min="2053" max="2060" width="9.140625" style="153"/>
    <col min="2061" max="2062" width="0" style="153" hidden="1" customWidth="1"/>
    <col min="2063" max="2065" width="9.140625" style="153"/>
    <col min="2066" max="2066" width="11.5703125" style="153" customWidth="1"/>
    <col min="2067" max="2304" width="9.140625" style="153"/>
    <col min="2305" max="2305" width="20.85546875" style="153" customWidth="1"/>
    <col min="2306" max="2306" width="14.5703125" style="153" customWidth="1"/>
    <col min="2307" max="2307" width="9.140625" style="153"/>
    <col min="2308" max="2308" width="5.5703125" style="153" customWidth="1"/>
    <col min="2309" max="2316" width="9.140625" style="153"/>
    <col min="2317" max="2318" width="0" style="153" hidden="1" customWidth="1"/>
    <col min="2319" max="2321" width="9.140625" style="153"/>
    <col min="2322" max="2322" width="11.5703125" style="153" customWidth="1"/>
    <col min="2323" max="2560" width="9.140625" style="153"/>
    <col min="2561" max="2561" width="20.85546875" style="153" customWidth="1"/>
    <col min="2562" max="2562" width="14.5703125" style="153" customWidth="1"/>
    <col min="2563" max="2563" width="9.140625" style="153"/>
    <col min="2564" max="2564" width="5.5703125" style="153" customWidth="1"/>
    <col min="2565" max="2572" width="9.140625" style="153"/>
    <col min="2573" max="2574" width="0" style="153" hidden="1" customWidth="1"/>
    <col min="2575" max="2577" width="9.140625" style="153"/>
    <col min="2578" max="2578" width="11.5703125" style="153" customWidth="1"/>
    <col min="2579" max="2816" width="9.140625" style="153"/>
    <col min="2817" max="2817" width="20.85546875" style="153" customWidth="1"/>
    <col min="2818" max="2818" width="14.5703125" style="153" customWidth="1"/>
    <col min="2819" max="2819" width="9.140625" style="153"/>
    <col min="2820" max="2820" width="5.5703125" style="153" customWidth="1"/>
    <col min="2821" max="2828" width="9.140625" style="153"/>
    <col min="2829" max="2830" width="0" style="153" hidden="1" customWidth="1"/>
    <col min="2831" max="2833" width="9.140625" style="153"/>
    <col min="2834" max="2834" width="11.5703125" style="153" customWidth="1"/>
    <col min="2835" max="3072" width="9.140625" style="153"/>
    <col min="3073" max="3073" width="20.85546875" style="153" customWidth="1"/>
    <col min="3074" max="3074" width="14.5703125" style="153" customWidth="1"/>
    <col min="3075" max="3075" width="9.140625" style="153"/>
    <col min="3076" max="3076" width="5.5703125" style="153" customWidth="1"/>
    <col min="3077" max="3084" width="9.140625" style="153"/>
    <col min="3085" max="3086" width="0" style="153" hidden="1" customWidth="1"/>
    <col min="3087" max="3089" width="9.140625" style="153"/>
    <col min="3090" max="3090" width="11.5703125" style="153" customWidth="1"/>
    <col min="3091" max="3328" width="9.140625" style="153"/>
    <col min="3329" max="3329" width="20.85546875" style="153" customWidth="1"/>
    <col min="3330" max="3330" width="14.5703125" style="153" customWidth="1"/>
    <col min="3331" max="3331" width="9.140625" style="153"/>
    <col min="3332" max="3332" width="5.5703125" style="153" customWidth="1"/>
    <col min="3333" max="3340" width="9.140625" style="153"/>
    <col min="3341" max="3342" width="0" style="153" hidden="1" customWidth="1"/>
    <col min="3343" max="3345" width="9.140625" style="153"/>
    <col min="3346" max="3346" width="11.5703125" style="153" customWidth="1"/>
    <col min="3347" max="3584" width="9.140625" style="153"/>
    <col min="3585" max="3585" width="20.85546875" style="153" customWidth="1"/>
    <col min="3586" max="3586" width="14.5703125" style="153" customWidth="1"/>
    <col min="3587" max="3587" width="9.140625" style="153"/>
    <col min="3588" max="3588" width="5.5703125" style="153" customWidth="1"/>
    <col min="3589" max="3596" width="9.140625" style="153"/>
    <col min="3597" max="3598" width="0" style="153" hidden="1" customWidth="1"/>
    <col min="3599" max="3601" width="9.140625" style="153"/>
    <col min="3602" max="3602" width="11.5703125" style="153" customWidth="1"/>
    <col min="3603" max="3840" width="9.140625" style="153"/>
    <col min="3841" max="3841" width="20.85546875" style="153" customWidth="1"/>
    <col min="3842" max="3842" width="14.5703125" style="153" customWidth="1"/>
    <col min="3843" max="3843" width="9.140625" style="153"/>
    <col min="3844" max="3844" width="5.5703125" style="153" customWidth="1"/>
    <col min="3845" max="3852" width="9.140625" style="153"/>
    <col min="3853" max="3854" width="0" style="153" hidden="1" customWidth="1"/>
    <col min="3855" max="3857" width="9.140625" style="153"/>
    <col min="3858" max="3858" width="11.5703125" style="153" customWidth="1"/>
    <col min="3859" max="4096" width="9.140625" style="153"/>
    <col min="4097" max="4097" width="20.85546875" style="153" customWidth="1"/>
    <col min="4098" max="4098" width="14.5703125" style="153" customWidth="1"/>
    <col min="4099" max="4099" width="9.140625" style="153"/>
    <col min="4100" max="4100" width="5.5703125" style="153" customWidth="1"/>
    <col min="4101" max="4108" width="9.140625" style="153"/>
    <col min="4109" max="4110" width="0" style="153" hidden="1" customWidth="1"/>
    <col min="4111" max="4113" width="9.140625" style="153"/>
    <col min="4114" max="4114" width="11.5703125" style="153" customWidth="1"/>
    <col min="4115" max="4352" width="9.140625" style="153"/>
    <col min="4353" max="4353" width="20.85546875" style="153" customWidth="1"/>
    <col min="4354" max="4354" width="14.5703125" style="153" customWidth="1"/>
    <col min="4355" max="4355" width="9.140625" style="153"/>
    <col min="4356" max="4356" width="5.5703125" style="153" customWidth="1"/>
    <col min="4357" max="4364" width="9.140625" style="153"/>
    <col min="4365" max="4366" width="0" style="153" hidden="1" customWidth="1"/>
    <col min="4367" max="4369" width="9.140625" style="153"/>
    <col min="4370" max="4370" width="11.5703125" style="153" customWidth="1"/>
    <col min="4371" max="4608" width="9.140625" style="153"/>
    <col min="4609" max="4609" width="20.85546875" style="153" customWidth="1"/>
    <col min="4610" max="4610" width="14.5703125" style="153" customWidth="1"/>
    <col min="4611" max="4611" width="9.140625" style="153"/>
    <col min="4612" max="4612" width="5.5703125" style="153" customWidth="1"/>
    <col min="4613" max="4620" width="9.140625" style="153"/>
    <col min="4621" max="4622" width="0" style="153" hidden="1" customWidth="1"/>
    <col min="4623" max="4625" width="9.140625" style="153"/>
    <col min="4626" max="4626" width="11.5703125" style="153" customWidth="1"/>
    <col min="4627" max="4864" width="9.140625" style="153"/>
    <col min="4865" max="4865" width="20.85546875" style="153" customWidth="1"/>
    <col min="4866" max="4866" width="14.5703125" style="153" customWidth="1"/>
    <col min="4867" max="4867" width="9.140625" style="153"/>
    <col min="4868" max="4868" width="5.5703125" style="153" customWidth="1"/>
    <col min="4869" max="4876" width="9.140625" style="153"/>
    <col min="4877" max="4878" width="0" style="153" hidden="1" customWidth="1"/>
    <col min="4879" max="4881" width="9.140625" style="153"/>
    <col min="4882" max="4882" width="11.5703125" style="153" customWidth="1"/>
    <col min="4883" max="5120" width="9.140625" style="153"/>
    <col min="5121" max="5121" width="20.85546875" style="153" customWidth="1"/>
    <col min="5122" max="5122" width="14.5703125" style="153" customWidth="1"/>
    <col min="5123" max="5123" width="9.140625" style="153"/>
    <col min="5124" max="5124" width="5.5703125" style="153" customWidth="1"/>
    <col min="5125" max="5132" width="9.140625" style="153"/>
    <col min="5133" max="5134" width="0" style="153" hidden="1" customWidth="1"/>
    <col min="5135" max="5137" width="9.140625" style="153"/>
    <col min="5138" max="5138" width="11.5703125" style="153" customWidth="1"/>
    <col min="5139" max="5376" width="9.140625" style="153"/>
    <col min="5377" max="5377" width="20.85546875" style="153" customWidth="1"/>
    <col min="5378" max="5378" width="14.5703125" style="153" customWidth="1"/>
    <col min="5379" max="5379" width="9.140625" style="153"/>
    <col min="5380" max="5380" width="5.5703125" style="153" customWidth="1"/>
    <col min="5381" max="5388" width="9.140625" style="153"/>
    <col min="5389" max="5390" width="0" style="153" hidden="1" customWidth="1"/>
    <col min="5391" max="5393" width="9.140625" style="153"/>
    <col min="5394" max="5394" width="11.5703125" style="153" customWidth="1"/>
    <col min="5395" max="5632" width="9.140625" style="153"/>
    <col min="5633" max="5633" width="20.85546875" style="153" customWidth="1"/>
    <col min="5634" max="5634" width="14.5703125" style="153" customWidth="1"/>
    <col min="5635" max="5635" width="9.140625" style="153"/>
    <col min="5636" max="5636" width="5.5703125" style="153" customWidth="1"/>
    <col min="5637" max="5644" width="9.140625" style="153"/>
    <col min="5645" max="5646" width="0" style="153" hidden="1" customWidth="1"/>
    <col min="5647" max="5649" width="9.140625" style="153"/>
    <col min="5650" max="5650" width="11.5703125" style="153" customWidth="1"/>
    <col min="5651" max="5888" width="9.140625" style="153"/>
    <col min="5889" max="5889" width="20.85546875" style="153" customWidth="1"/>
    <col min="5890" max="5890" width="14.5703125" style="153" customWidth="1"/>
    <col min="5891" max="5891" width="9.140625" style="153"/>
    <col min="5892" max="5892" width="5.5703125" style="153" customWidth="1"/>
    <col min="5893" max="5900" width="9.140625" style="153"/>
    <col min="5901" max="5902" width="0" style="153" hidden="1" customWidth="1"/>
    <col min="5903" max="5905" width="9.140625" style="153"/>
    <col min="5906" max="5906" width="11.5703125" style="153" customWidth="1"/>
    <col min="5907" max="6144" width="9.140625" style="153"/>
    <col min="6145" max="6145" width="20.85546875" style="153" customWidth="1"/>
    <col min="6146" max="6146" width="14.5703125" style="153" customWidth="1"/>
    <col min="6147" max="6147" width="9.140625" style="153"/>
    <col min="6148" max="6148" width="5.5703125" style="153" customWidth="1"/>
    <col min="6149" max="6156" width="9.140625" style="153"/>
    <col min="6157" max="6158" width="0" style="153" hidden="1" customWidth="1"/>
    <col min="6159" max="6161" width="9.140625" style="153"/>
    <col min="6162" max="6162" width="11.5703125" style="153" customWidth="1"/>
    <col min="6163" max="6400" width="9.140625" style="153"/>
    <col min="6401" max="6401" width="20.85546875" style="153" customWidth="1"/>
    <col min="6402" max="6402" width="14.5703125" style="153" customWidth="1"/>
    <col min="6403" max="6403" width="9.140625" style="153"/>
    <col min="6404" max="6404" width="5.5703125" style="153" customWidth="1"/>
    <col min="6405" max="6412" width="9.140625" style="153"/>
    <col min="6413" max="6414" width="0" style="153" hidden="1" customWidth="1"/>
    <col min="6415" max="6417" width="9.140625" style="153"/>
    <col min="6418" max="6418" width="11.5703125" style="153" customWidth="1"/>
    <col min="6419" max="6656" width="9.140625" style="153"/>
    <col min="6657" max="6657" width="20.85546875" style="153" customWidth="1"/>
    <col min="6658" max="6658" width="14.5703125" style="153" customWidth="1"/>
    <col min="6659" max="6659" width="9.140625" style="153"/>
    <col min="6660" max="6660" width="5.5703125" style="153" customWidth="1"/>
    <col min="6661" max="6668" width="9.140625" style="153"/>
    <col min="6669" max="6670" width="0" style="153" hidden="1" customWidth="1"/>
    <col min="6671" max="6673" width="9.140625" style="153"/>
    <col min="6674" max="6674" width="11.5703125" style="153" customWidth="1"/>
    <col min="6675" max="6912" width="9.140625" style="153"/>
    <col min="6913" max="6913" width="20.85546875" style="153" customWidth="1"/>
    <col min="6914" max="6914" width="14.5703125" style="153" customWidth="1"/>
    <col min="6915" max="6915" width="9.140625" style="153"/>
    <col min="6916" max="6916" width="5.5703125" style="153" customWidth="1"/>
    <col min="6917" max="6924" width="9.140625" style="153"/>
    <col min="6925" max="6926" width="0" style="153" hidden="1" customWidth="1"/>
    <col min="6927" max="6929" width="9.140625" style="153"/>
    <col min="6930" max="6930" width="11.5703125" style="153" customWidth="1"/>
    <col min="6931" max="7168" width="9.140625" style="153"/>
    <col min="7169" max="7169" width="20.85546875" style="153" customWidth="1"/>
    <col min="7170" max="7170" width="14.5703125" style="153" customWidth="1"/>
    <col min="7171" max="7171" width="9.140625" style="153"/>
    <col min="7172" max="7172" width="5.5703125" style="153" customWidth="1"/>
    <col min="7173" max="7180" width="9.140625" style="153"/>
    <col min="7181" max="7182" width="0" style="153" hidden="1" customWidth="1"/>
    <col min="7183" max="7185" width="9.140625" style="153"/>
    <col min="7186" max="7186" width="11.5703125" style="153" customWidth="1"/>
    <col min="7187" max="7424" width="9.140625" style="153"/>
    <col min="7425" max="7425" width="20.85546875" style="153" customWidth="1"/>
    <col min="7426" max="7426" width="14.5703125" style="153" customWidth="1"/>
    <col min="7427" max="7427" width="9.140625" style="153"/>
    <col min="7428" max="7428" width="5.5703125" style="153" customWidth="1"/>
    <col min="7429" max="7436" width="9.140625" style="153"/>
    <col min="7437" max="7438" width="0" style="153" hidden="1" customWidth="1"/>
    <col min="7439" max="7441" width="9.140625" style="153"/>
    <col min="7442" max="7442" width="11.5703125" style="153" customWidth="1"/>
    <col min="7443" max="7680" width="9.140625" style="153"/>
    <col min="7681" max="7681" width="20.85546875" style="153" customWidth="1"/>
    <col min="7682" max="7682" width="14.5703125" style="153" customWidth="1"/>
    <col min="7683" max="7683" width="9.140625" style="153"/>
    <col min="7684" max="7684" width="5.5703125" style="153" customWidth="1"/>
    <col min="7685" max="7692" width="9.140625" style="153"/>
    <col min="7693" max="7694" width="0" style="153" hidden="1" customWidth="1"/>
    <col min="7695" max="7697" width="9.140625" style="153"/>
    <col min="7698" max="7698" width="11.5703125" style="153" customWidth="1"/>
    <col min="7699" max="7936" width="9.140625" style="153"/>
    <col min="7937" max="7937" width="20.85546875" style="153" customWidth="1"/>
    <col min="7938" max="7938" width="14.5703125" style="153" customWidth="1"/>
    <col min="7939" max="7939" width="9.140625" style="153"/>
    <col min="7940" max="7940" width="5.5703125" style="153" customWidth="1"/>
    <col min="7941" max="7948" width="9.140625" style="153"/>
    <col min="7949" max="7950" width="0" style="153" hidden="1" customWidth="1"/>
    <col min="7951" max="7953" width="9.140625" style="153"/>
    <col min="7954" max="7954" width="11.5703125" style="153" customWidth="1"/>
    <col min="7955" max="8192" width="9.140625" style="153"/>
    <col min="8193" max="8193" width="20.85546875" style="153" customWidth="1"/>
    <col min="8194" max="8194" width="14.5703125" style="153" customWidth="1"/>
    <col min="8195" max="8195" width="9.140625" style="153"/>
    <col min="8196" max="8196" width="5.5703125" style="153" customWidth="1"/>
    <col min="8197" max="8204" width="9.140625" style="153"/>
    <col min="8205" max="8206" width="0" style="153" hidden="1" customWidth="1"/>
    <col min="8207" max="8209" width="9.140625" style="153"/>
    <col min="8210" max="8210" width="11.5703125" style="153" customWidth="1"/>
    <col min="8211" max="8448" width="9.140625" style="153"/>
    <col min="8449" max="8449" width="20.85546875" style="153" customWidth="1"/>
    <col min="8450" max="8450" width="14.5703125" style="153" customWidth="1"/>
    <col min="8451" max="8451" width="9.140625" style="153"/>
    <col min="8452" max="8452" width="5.5703125" style="153" customWidth="1"/>
    <col min="8453" max="8460" width="9.140625" style="153"/>
    <col min="8461" max="8462" width="0" style="153" hidden="1" customWidth="1"/>
    <col min="8463" max="8465" width="9.140625" style="153"/>
    <col min="8466" max="8466" width="11.5703125" style="153" customWidth="1"/>
    <col min="8467" max="8704" width="9.140625" style="153"/>
    <col min="8705" max="8705" width="20.85546875" style="153" customWidth="1"/>
    <col min="8706" max="8706" width="14.5703125" style="153" customWidth="1"/>
    <col min="8707" max="8707" width="9.140625" style="153"/>
    <col min="8708" max="8708" width="5.5703125" style="153" customWidth="1"/>
    <col min="8709" max="8716" width="9.140625" style="153"/>
    <col min="8717" max="8718" width="0" style="153" hidden="1" customWidth="1"/>
    <col min="8719" max="8721" width="9.140625" style="153"/>
    <col min="8722" max="8722" width="11.5703125" style="153" customWidth="1"/>
    <col min="8723" max="8960" width="9.140625" style="153"/>
    <col min="8961" max="8961" width="20.85546875" style="153" customWidth="1"/>
    <col min="8962" max="8962" width="14.5703125" style="153" customWidth="1"/>
    <col min="8963" max="8963" width="9.140625" style="153"/>
    <col min="8964" max="8964" width="5.5703125" style="153" customWidth="1"/>
    <col min="8965" max="8972" width="9.140625" style="153"/>
    <col min="8973" max="8974" width="0" style="153" hidden="1" customWidth="1"/>
    <col min="8975" max="8977" width="9.140625" style="153"/>
    <col min="8978" max="8978" width="11.5703125" style="153" customWidth="1"/>
    <col min="8979" max="9216" width="9.140625" style="153"/>
    <col min="9217" max="9217" width="20.85546875" style="153" customWidth="1"/>
    <col min="9218" max="9218" width="14.5703125" style="153" customWidth="1"/>
    <col min="9219" max="9219" width="9.140625" style="153"/>
    <col min="9220" max="9220" width="5.5703125" style="153" customWidth="1"/>
    <col min="9221" max="9228" width="9.140625" style="153"/>
    <col min="9229" max="9230" width="0" style="153" hidden="1" customWidth="1"/>
    <col min="9231" max="9233" width="9.140625" style="153"/>
    <col min="9234" max="9234" width="11.5703125" style="153" customWidth="1"/>
    <col min="9235" max="9472" width="9.140625" style="153"/>
    <col min="9473" max="9473" width="20.85546875" style="153" customWidth="1"/>
    <col min="9474" max="9474" width="14.5703125" style="153" customWidth="1"/>
    <col min="9475" max="9475" width="9.140625" style="153"/>
    <col min="9476" max="9476" width="5.5703125" style="153" customWidth="1"/>
    <col min="9477" max="9484" width="9.140625" style="153"/>
    <col min="9485" max="9486" width="0" style="153" hidden="1" customWidth="1"/>
    <col min="9487" max="9489" width="9.140625" style="153"/>
    <col min="9490" max="9490" width="11.5703125" style="153" customWidth="1"/>
    <col min="9491" max="9728" width="9.140625" style="153"/>
    <col min="9729" max="9729" width="20.85546875" style="153" customWidth="1"/>
    <col min="9730" max="9730" width="14.5703125" style="153" customWidth="1"/>
    <col min="9731" max="9731" width="9.140625" style="153"/>
    <col min="9732" max="9732" width="5.5703125" style="153" customWidth="1"/>
    <col min="9733" max="9740" width="9.140625" style="153"/>
    <col min="9741" max="9742" width="0" style="153" hidden="1" customWidth="1"/>
    <col min="9743" max="9745" width="9.140625" style="153"/>
    <col min="9746" max="9746" width="11.5703125" style="153" customWidth="1"/>
    <col min="9747" max="9984" width="9.140625" style="153"/>
    <col min="9985" max="9985" width="20.85546875" style="153" customWidth="1"/>
    <col min="9986" max="9986" width="14.5703125" style="153" customWidth="1"/>
    <col min="9987" max="9987" width="9.140625" style="153"/>
    <col min="9988" max="9988" width="5.5703125" style="153" customWidth="1"/>
    <col min="9989" max="9996" width="9.140625" style="153"/>
    <col min="9997" max="9998" width="0" style="153" hidden="1" customWidth="1"/>
    <col min="9999" max="10001" width="9.140625" style="153"/>
    <col min="10002" max="10002" width="11.5703125" style="153" customWidth="1"/>
    <col min="10003" max="10240" width="9.140625" style="153"/>
    <col min="10241" max="10241" width="20.85546875" style="153" customWidth="1"/>
    <col min="10242" max="10242" width="14.5703125" style="153" customWidth="1"/>
    <col min="10243" max="10243" width="9.140625" style="153"/>
    <col min="10244" max="10244" width="5.5703125" style="153" customWidth="1"/>
    <col min="10245" max="10252" width="9.140625" style="153"/>
    <col min="10253" max="10254" width="0" style="153" hidden="1" customWidth="1"/>
    <col min="10255" max="10257" width="9.140625" style="153"/>
    <col min="10258" max="10258" width="11.5703125" style="153" customWidth="1"/>
    <col min="10259" max="10496" width="9.140625" style="153"/>
    <col min="10497" max="10497" width="20.85546875" style="153" customWidth="1"/>
    <col min="10498" max="10498" width="14.5703125" style="153" customWidth="1"/>
    <col min="10499" max="10499" width="9.140625" style="153"/>
    <col min="10500" max="10500" width="5.5703125" style="153" customWidth="1"/>
    <col min="10501" max="10508" width="9.140625" style="153"/>
    <col min="10509" max="10510" width="0" style="153" hidden="1" customWidth="1"/>
    <col min="10511" max="10513" width="9.140625" style="153"/>
    <col min="10514" max="10514" width="11.5703125" style="153" customWidth="1"/>
    <col min="10515" max="10752" width="9.140625" style="153"/>
    <col min="10753" max="10753" width="20.85546875" style="153" customWidth="1"/>
    <col min="10754" max="10754" width="14.5703125" style="153" customWidth="1"/>
    <col min="10755" max="10755" width="9.140625" style="153"/>
    <col min="10756" max="10756" width="5.5703125" style="153" customWidth="1"/>
    <col min="10757" max="10764" width="9.140625" style="153"/>
    <col min="10765" max="10766" width="0" style="153" hidden="1" customWidth="1"/>
    <col min="10767" max="10769" width="9.140625" style="153"/>
    <col min="10770" max="10770" width="11.5703125" style="153" customWidth="1"/>
    <col min="10771" max="11008" width="9.140625" style="153"/>
    <col min="11009" max="11009" width="20.85546875" style="153" customWidth="1"/>
    <col min="11010" max="11010" width="14.5703125" style="153" customWidth="1"/>
    <col min="11011" max="11011" width="9.140625" style="153"/>
    <col min="11012" max="11012" width="5.5703125" style="153" customWidth="1"/>
    <col min="11013" max="11020" width="9.140625" style="153"/>
    <col min="11021" max="11022" width="0" style="153" hidden="1" customWidth="1"/>
    <col min="11023" max="11025" width="9.140625" style="153"/>
    <col min="11026" max="11026" width="11.5703125" style="153" customWidth="1"/>
    <col min="11027" max="11264" width="9.140625" style="153"/>
    <col min="11265" max="11265" width="20.85546875" style="153" customWidth="1"/>
    <col min="11266" max="11266" width="14.5703125" style="153" customWidth="1"/>
    <col min="11267" max="11267" width="9.140625" style="153"/>
    <col min="11268" max="11268" width="5.5703125" style="153" customWidth="1"/>
    <col min="11269" max="11276" width="9.140625" style="153"/>
    <col min="11277" max="11278" width="0" style="153" hidden="1" customWidth="1"/>
    <col min="11279" max="11281" width="9.140625" style="153"/>
    <col min="11282" max="11282" width="11.5703125" style="153" customWidth="1"/>
    <col min="11283" max="11520" width="9.140625" style="153"/>
    <col min="11521" max="11521" width="20.85546875" style="153" customWidth="1"/>
    <col min="11522" max="11522" width="14.5703125" style="153" customWidth="1"/>
    <col min="11523" max="11523" width="9.140625" style="153"/>
    <col min="11524" max="11524" width="5.5703125" style="153" customWidth="1"/>
    <col min="11525" max="11532" width="9.140625" style="153"/>
    <col min="11533" max="11534" width="0" style="153" hidden="1" customWidth="1"/>
    <col min="11535" max="11537" width="9.140625" style="153"/>
    <col min="11538" max="11538" width="11.5703125" style="153" customWidth="1"/>
    <col min="11539" max="11776" width="9.140625" style="153"/>
    <col min="11777" max="11777" width="20.85546875" style="153" customWidth="1"/>
    <col min="11778" max="11778" width="14.5703125" style="153" customWidth="1"/>
    <col min="11779" max="11779" width="9.140625" style="153"/>
    <col min="11780" max="11780" width="5.5703125" style="153" customWidth="1"/>
    <col min="11781" max="11788" width="9.140625" style="153"/>
    <col min="11789" max="11790" width="0" style="153" hidden="1" customWidth="1"/>
    <col min="11791" max="11793" width="9.140625" style="153"/>
    <col min="11794" max="11794" width="11.5703125" style="153" customWidth="1"/>
    <col min="11795" max="12032" width="9.140625" style="153"/>
    <col min="12033" max="12033" width="20.85546875" style="153" customWidth="1"/>
    <col min="12034" max="12034" width="14.5703125" style="153" customWidth="1"/>
    <col min="12035" max="12035" width="9.140625" style="153"/>
    <col min="12036" max="12036" width="5.5703125" style="153" customWidth="1"/>
    <col min="12037" max="12044" width="9.140625" style="153"/>
    <col min="12045" max="12046" width="0" style="153" hidden="1" customWidth="1"/>
    <col min="12047" max="12049" width="9.140625" style="153"/>
    <col min="12050" max="12050" width="11.5703125" style="153" customWidth="1"/>
    <col min="12051" max="12288" width="9.140625" style="153"/>
    <col min="12289" max="12289" width="20.85546875" style="153" customWidth="1"/>
    <col min="12290" max="12290" width="14.5703125" style="153" customWidth="1"/>
    <col min="12291" max="12291" width="9.140625" style="153"/>
    <col min="12292" max="12292" width="5.5703125" style="153" customWidth="1"/>
    <col min="12293" max="12300" width="9.140625" style="153"/>
    <col min="12301" max="12302" width="0" style="153" hidden="1" customWidth="1"/>
    <col min="12303" max="12305" width="9.140625" style="153"/>
    <col min="12306" max="12306" width="11.5703125" style="153" customWidth="1"/>
    <col min="12307" max="12544" width="9.140625" style="153"/>
    <col min="12545" max="12545" width="20.85546875" style="153" customWidth="1"/>
    <col min="12546" max="12546" width="14.5703125" style="153" customWidth="1"/>
    <col min="12547" max="12547" width="9.140625" style="153"/>
    <col min="12548" max="12548" width="5.5703125" style="153" customWidth="1"/>
    <col min="12549" max="12556" width="9.140625" style="153"/>
    <col min="12557" max="12558" width="0" style="153" hidden="1" customWidth="1"/>
    <col min="12559" max="12561" width="9.140625" style="153"/>
    <col min="12562" max="12562" width="11.5703125" style="153" customWidth="1"/>
    <col min="12563" max="12800" width="9.140625" style="153"/>
    <col min="12801" max="12801" width="20.85546875" style="153" customWidth="1"/>
    <col min="12802" max="12802" width="14.5703125" style="153" customWidth="1"/>
    <col min="12803" max="12803" width="9.140625" style="153"/>
    <col min="12804" max="12804" width="5.5703125" style="153" customWidth="1"/>
    <col min="12805" max="12812" width="9.140625" style="153"/>
    <col min="12813" max="12814" width="0" style="153" hidden="1" customWidth="1"/>
    <col min="12815" max="12817" width="9.140625" style="153"/>
    <col min="12818" max="12818" width="11.5703125" style="153" customWidth="1"/>
    <col min="12819" max="13056" width="9.140625" style="153"/>
    <col min="13057" max="13057" width="20.85546875" style="153" customWidth="1"/>
    <col min="13058" max="13058" width="14.5703125" style="153" customWidth="1"/>
    <col min="13059" max="13059" width="9.140625" style="153"/>
    <col min="13060" max="13060" width="5.5703125" style="153" customWidth="1"/>
    <col min="13061" max="13068" width="9.140625" style="153"/>
    <col min="13069" max="13070" width="0" style="153" hidden="1" customWidth="1"/>
    <col min="13071" max="13073" width="9.140625" style="153"/>
    <col min="13074" max="13074" width="11.5703125" style="153" customWidth="1"/>
    <col min="13075" max="13312" width="9.140625" style="153"/>
    <col min="13313" max="13313" width="20.85546875" style="153" customWidth="1"/>
    <col min="13314" max="13314" width="14.5703125" style="153" customWidth="1"/>
    <col min="13315" max="13315" width="9.140625" style="153"/>
    <col min="13316" max="13316" width="5.5703125" style="153" customWidth="1"/>
    <col min="13317" max="13324" width="9.140625" style="153"/>
    <col min="13325" max="13326" width="0" style="153" hidden="1" customWidth="1"/>
    <col min="13327" max="13329" width="9.140625" style="153"/>
    <col min="13330" max="13330" width="11.5703125" style="153" customWidth="1"/>
    <col min="13331" max="13568" width="9.140625" style="153"/>
    <col min="13569" max="13569" width="20.85546875" style="153" customWidth="1"/>
    <col min="13570" max="13570" width="14.5703125" style="153" customWidth="1"/>
    <col min="13571" max="13571" width="9.140625" style="153"/>
    <col min="13572" max="13572" width="5.5703125" style="153" customWidth="1"/>
    <col min="13573" max="13580" width="9.140625" style="153"/>
    <col min="13581" max="13582" width="0" style="153" hidden="1" customWidth="1"/>
    <col min="13583" max="13585" width="9.140625" style="153"/>
    <col min="13586" max="13586" width="11.5703125" style="153" customWidth="1"/>
    <col min="13587" max="13824" width="9.140625" style="153"/>
    <col min="13825" max="13825" width="20.85546875" style="153" customWidth="1"/>
    <col min="13826" max="13826" width="14.5703125" style="153" customWidth="1"/>
    <col min="13827" max="13827" width="9.140625" style="153"/>
    <col min="13828" max="13828" width="5.5703125" style="153" customWidth="1"/>
    <col min="13829" max="13836" width="9.140625" style="153"/>
    <col min="13837" max="13838" width="0" style="153" hidden="1" customWidth="1"/>
    <col min="13839" max="13841" width="9.140625" style="153"/>
    <col min="13842" max="13842" width="11.5703125" style="153" customWidth="1"/>
    <col min="13843" max="14080" width="9.140625" style="153"/>
    <col min="14081" max="14081" width="20.85546875" style="153" customWidth="1"/>
    <col min="14082" max="14082" width="14.5703125" style="153" customWidth="1"/>
    <col min="14083" max="14083" width="9.140625" style="153"/>
    <col min="14084" max="14084" width="5.5703125" style="153" customWidth="1"/>
    <col min="14085" max="14092" width="9.140625" style="153"/>
    <col min="14093" max="14094" width="0" style="153" hidden="1" customWidth="1"/>
    <col min="14095" max="14097" width="9.140625" style="153"/>
    <col min="14098" max="14098" width="11.5703125" style="153" customWidth="1"/>
    <col min="14099" max="14336" width="9.140625" style="153"/>
    <col min="14337" max="14337" width="20.85546875" style="153" customWidth="1"/>
    <col min="14338" max="14338" width="14.5703125" style="153" customWidth="1"/>
    <col min="14339" max="14339" width="9.140625" style="153"/>
    <col min="14340" max="14340" width="5.5703125" style="153" customWidth="1"/>
    <col min="14341" max="14348" width="9.140625" style="153"/>
    <col min="14349" max="14350" width="0" style="153" hidden="1" customWidth="1"/>
    <col min="14351" max="14353" width="9.140625" style="153"/>
    <col min="14354" max="14354" width="11.5703125" style="153" customWidth="1"/>
    <col min="14355" max="14592" width="9.140625" style="153"/>
    <col min="14593" max="14593" width="20.85546875" style="153" customWidth="1"/>
    <col min="14594" max="14594" width="14.5703125" style="153" customWidth="1"/>
    <col min="14595" max="14595" width="9.140625" style="153"/>
    <col min="14596" max="14596" width="5.5703125" style="153" customWidth="1"/>
    <col min="14597" max="14604" width="9.140625" style="153"/>
    <col min="14605" max="14606" width="0" style="153" hidden="1" customWidth="1"/>
    <col min="14607" max="14609" width="9.140625" style="153"/>
    <col min="14610" max="14610" width="11.5703125" style="153" customWidth="1"/>
    <col min="14611" max="14848" width="9.140625" style="153"/>
    <col min="14849" max="14849" width="20.85546875" style="153" customWidth="1"/>
    <col min="14850" max="14850" width="14.5703125" style="153" customWidth="1"/>
    <col min="14851" max="14851" width="9.140625" style="153"/>
    <col min="14852" max="14852" width="5.5703125" style="153" customWidth="1"/>
    <col min="14853" max="14860" width="9.140625" style="153"/>
    <col min="14861" max="14862" width="0" style="153" hidden="1" customWidth="1"/>
    <col min="14863" max="14865" width="9.140625" style="153"/>
    <col min="14866" max="14866" width="11.5703125" style="153" customWidth="1"/>
    <col min="14867" max="15104" width="9.140625" style="153"/>
    <col min="15105" max="15105" width="20.85546875" style="153" customWidth="1"/>
    <col min="15106" max="15106" width="14.5703125" style="153" customWidth="1"/>
    <col min="15107" max="15107" width="9.140625" style="153"/>
    <col min="15108" max="15108" width="5.5703125" style="153" customWidth="1"/>
    <col min="15109" max="15116" width="9.140625" style="153"/>
    <col min="15117" max="15118" width="0" style="153" hidden="1" customWidth="1"/>
    <col min="15119" max="15121" width="9.140625" style="153"/>
    <col min="15122" max="15122" width="11.5703125" style="153" customWidth="1"/>
    <col min="15123" max="15360" width="9.140625" style="153"/>
    <col min="15361" max="15361" width="20.85546875" style="153" customWidth="1"/>
    <col min="15362" max="15362" width="14.5703125" style="153" customWidth="1"/>
    <col min="15363" max="15363" width="9.140625" style="153"/>
    <col min="15364" max="15364" width="5.5703125" style="153" customWidth="1"/>
    <col min="15365" max="15372" width="9.140625" style="153"/>
    <col min="15373" max="15374" width="0" style="153" hidden="1" customWidth="1"/>
    <col min="15375" max="15377" width="9.140625" style="153"/>
    <col min="15378" max="15378" width="11.5703125" style="153" customWidth="1"/>
    <col min="15379" max="15616" width="9.140625" style="153"/>
    <col min="15617" max="15617" width="20.85546875" style="153" customWidth="1"/>
    <col min="15618" max="15618" width="14.5703125" style="153" customWidth="1"/>
    <col min="15619" max="15619" width="9.140625" style="153"/>
    <col min="15620" max="15620" width="5.5703125" style="153" customWidth="1"/>
    <col min="15621" max="15628" width="9.140625" style="153"/>
    <col min="15629" max="15630" width="0" style="153" hidden="1" customWidth="1"/>
    <col min="15631" max="15633" width="9.140625" style="153"/>
    <col min="15634" max="15634" width="11.5703125" style="153" customWidth="1"/>
    <col min="15635" max="15872" width="9.140625" style="153"/>
    <col min="15873" max="15873" width="20.85546875" style="153" customWidth="1"/>
    <col min="15874" max="15874" width="14.5703125" style="153" customWidth="1"/>
    <col min="15875" max="15875" width="9.140625" style="153"/>
    <col min="15876" max="15876" width="5.5703125" style="153" customWidth="1"/>
    <col min="15877" max="15884" width="9.140625" style="153"/>
    <col min="15885" max="15886" width="0" style="153" hidden="1" customWidth="1"/>
    <col min="15887" max="15889" width="9.140625" style="153"/>
    <col min="15890" max="15890" width="11.5703125" style="153" customWidth="1"/>
    <col min="15891" max="16128" width="9.140625" style="153"/>
    <col min="16129" max="16129" width="20.85546875" style="153" customWidth="1"/>
    <col min="16130" max="16130" width="14.5703125" style="153" customWidth="1"/>
    <col min="16131" max="16131" width="9.140625" style="153"/>
    <col min="16132" max="16132" width="5.5703125" style="153" customWidth="1"/>
    <col min="16133" max="16140" width="9.140625" style="153"/>
    <col min="16141" max="16142" width="0" style="153" hidden="1" customWidth="1"/>
    <col min="16143" max="16145" width="9.140625" style="153"/>
    <col min="16146" max="16146" width="11.5703125" style="153" customWidth="1"/>
    <col min="16147" max="16384" width="9.140625" style="153"/>
  </cols>
  <sheetData>
    <row r="1" spans="1:12" ht="35.1" customHeight="1">
      <c r="A1" s="468" t="s">
        <v>227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70"/>
    </row>
    <row r="2" spans="1:12" ht="9.9499999999999993" customHeight="1" thickBot="1">
      <c r="A2" s="388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</row>
    <row r="3" spans="1:12" s="215" customFormat="1" ht="12" customHeight="1" thickBot="1">
      <c r="A3" s="211" t="s">
        <v>277</v>
      </c>
      <c r="B3" s="212" t="s">
        <v>278</v>
      </c>
      <c r="C3" s="213" t="s">
        <v>279</v>
      </c>
      <c r="D3" s="471" t="s">
        <v>280</v>
      </c>
      <c r="E3" s="472"/>
      <c r="F3" s="472"/>
      <c r="G3" s="472"/>
      <c r="H3" s="472"/>
      <c r="I3" s="472"/>
      <c r="J3" s="472"/>
      <c r="K3" s="472"/>
      <c r="L3" s="214" t="s">
        <v>281</v>
      </c>
    </row>
    <row r="4" spans="1:12" s="215" customFormat="1" ht="12" customHeight="1">
      <c r="A4" s="473" t="s">
        <v>282</v>
      </c>
      <c r="B4" s="476" t="s">
        <v>283</v>
      </c>
      <c r="C4" s="476" t="s">
        <v>228</v>
      </c>
      <c r="D4" s="476" t="s">
        <v>205</v>
      </c>
      <c r="E4" s="464" t="s">
        <v>284</v>
      </c>
      <c r="F4" s="465"/>
      <c r="G4" s="466" t="s">
        <v>285</v>
      </c>
      <c r="H4" s="465"/>
      <c r="I4" s="466" t="s">
        <v>286</v>
      </c>
      <c r="J4" s="465"/>
      <c r="K4" s="466" t="s">
        <v>287</v>
      </c>
      <c r="L4" s="467"/>
    </row>
    <row r="5" spans="1:12" s="215" customFormat="1" ht="12" customHeight="1">
      <c r="A5" s="474"/>
      <c r="B5" s="477"/>
      <c r="C5" s="477"/>
      <c r="D5" s="477"/>
      <c r="E5" s="458" t="s">
        <v>288</v>
      </c>
      <c r="F5" s="459"/>
      <c r="G5" s="460" t="s">
        <v>289</v>
      </c>
      <c r="H5" s="459"/>
      <c r="I5" s="460" t="s">
        <v>290</v>
      </c>
      <c r="J5" s="459"/>
      <c r="K5" s="460" t="s">
        <v>291</v>
      </c>
      <c r="L5" s="461"/>
    </row>
    <row r="6" spans="1:12" s="222" customFormat="1" ht="12" customHeight="1" thickBot="1">
      <c r="A6" s="475"/>
      <c r="B6" s="478"/>
      <c r="C6" s="478"/>
      <c r="D6" s="478"/>
      <c r="E6" s="216" t="s">
        <v>292</v>
      </c>
      <c r="F6" s="217" t="s">
        <v>293</v>
      </c>
      <c r="G6" s="218" t="s">
        <v>294</v>
      </c>
      <c r="H6" s="219" t="s">
        <v>293</v>
      </c>
      <c r="I6" s="220" t="s">
        <v>294</v>
      </c>
      <c r="J6" s="219" t="s">
        <v>293</v>
      </c>
      <c r="K6" s="220" t="s">
        <v>292</v>
      </c>
      <c r="L6" s="221" t="s">
        <v>293</v>
      </c>
    </row>
    <row r="7" spans="1:12" s="215" customFormat="1" ht="12" customHeight="1">
      <c r="A7" s="320" t="s">
        <v>229</v>
      </c>
      <c r="B7" s="321"/>
      <c r="C7" s="322">
        <v>0.75</v>
      </c>
      <c r="D7" s="321" t="s">
        <v>230</v>
      </c>
      <c r="E7" s="252"/>
      <c r="F7" s="252"/>
      <c r="G7" s="252"/>
      <c r="H7" s="252"/>
      <c r="I7" s="252"/>
      <c r="J7" s="252"/>
      <c r="K7" s="252"/>
      <c r="L7" s="323"/>
    </row>
    <row r="8" spans="1:12" s="215" customFormat="1" ht="12" customHeight="1">
      <c r="A8" s="324" t="s">
        <v>97</v>
      </c>
      <c r="B8" s="325"/>
      <c r="C8" s="326">
        <v>10.86</v>
      </c>
      <c r="D8" s="325" t="s">
        <v>230</v>
      </c>
      <c r="E8" s="284"/>
      <c r="F8" s="284"/>
      <c r="G8" s="284"/>
      <c r="H8" s="284"/>
      <c r="I8" s="284"/>
      <c r="J8" s="284"/>
      <c r="K8" s="284"/>
      <c r="L8" s="327"/>
    </row>
    <row r="9" spans="1:12" s="215" customFormat="1" ht="12" customHeight="1">
      <c r="A9" s="324" t="s">
        <v>12</v>
      </c>
      <c r="B9" s="325"/>
      <c r="C9" s="326">
        <v>4.29</v>
      </c>
      <c r="D9" s="325" t="s">
        <v>230</v>
      </c>
      <c r="E9" s="284"/>
      <c r="F9" s="284"/>
      <c r="G9" s="284"/>
      <c r="H9" s="284"/>
      <c r="I9" s="284"/>
      <c r="J9" s="284"/>
      <c r="K9" s="284"/>
      <c r="L9" s="327"/>
    </row>
    <row r="10" spans="1:12" s="215" customFormat="1" ht="12" customHeight="1">
      <c r="A10" s="324" t="s">
        <v>89</v>
      </c>
      <c r="B10" s="325" t="s">
        <v>436</v>
      </c>
      <c r="C10" s="326">
        <v>1.425</v>
      </c>
      <c r="D10" s="325" t="s">
        <v>230</v>
      </c>
      <c r="E10" s="284"/>
      <c r="F10" s="284"/>
      <c r="G10" s="284"/>
      <c r="H10" s="284"/>
      <c r="I10" s="284"/>
      <c r="J10" s="284"/>
      <c r="K10" s="284"/>
      <c r="L10" s="327"/>
    </row>
    <row r="11" spans="1:12" s="215" customFormat="1" ht="12" customHeight="1">
      <c r="A11" s="324" t="s">
        <v>2</v>
      </c>
      <c r="B11" s="325"/>
      <c r="C11" s="326">
        <v>5.85</v>
      </c>
      <c r="D11" s="325" t="s">
        <v>230</v>
      </c>
      <c r="E11" s="284"/>
      <c r="F11" s="284"/>
      <c r="G11" s="284"/>
      <c r="H11" s="284"/>
      <c r="I11" s="284"/>
      <c r="J11" s="284"/>
      <c r="K11" s="284"/>
      <c r="L11" s="327"/>
    </row>
    <row r="12" spans="1:12" s="215" customFormat="1" ht="12" customHeight="1" thickBot="1">
      <c r="A12" s="328" t="s">
        <v>231</v>
      </c>
      <c r="B12" s="329" t="s">
        <v>232</v>
      </c>
      <c r="C12" s="330">
        <v>10</v>
      </c>
      <c r="D12" s="329" t="s">
        <v>233</v>
      </c>
      <c r="E12" s="286"/>
      <c r="F12" s="286"/>
      <c r="G12" s="286"/>
      <c r="H12" s="286"/>
      <c r="I12" s="286"/>
      <c r="J12" s="286"/>
      <c r="K12" s="286"/>
      <c r="L12" s="331"/>
    </row>
    <row r="13" spans="1:12" s="215" customFormat="1" ht="12" customHeight="1" thickBot="1">
      <c r="A13" s="225" t="s">
        <v>295</v>
      </c>
      <c r="B13" s="226"/>
      <c r="C13" s="227"/>
      <c r="D13" s="226"/>
      <c r="E13" s="228"/>
      <c r="F13" s="229"/>
      <c r="G13" s="228"/>
      <c r="H13" s="229"/>
      <c r="I13" s="228"/>
      <c r="J13" s="229"/>
      <c r="K13" s="228"/>
      <c r="L13" s="230"/>
    </row>
    <row r="14" spans="1:12" s="215" customFormat="1" ht="12" customHeight="1" thickBot="1">
      <c r="A14" s="231"/>
      <c r="B14" s="231"/>
      <c r="C14" s="232"/>
      <c r="D14" s="231"/>
      <c r="E14" s="233"/>
      <c r="F14" s="234"/>
      <c r="G14" s="233"/>
      <c r="H14" s="234"/>
      <c r="I14" s="233"/>
      <c r="J14" s="234"/>
      <c r="K14" s="233"/>
      <c r="L14" s="233"/>
    </row>
    <row r="15" spans="1:12" s="215" customFormat="1" ht="12" customHeight="1" thickBot="1">
      <c r="A15" s="211" t="s">
        <v>277</v>
      </c>
      <c r="B15" s="235" t="s">
        <v>296</v>
      </c>
      <c r="C15" s="213" t="s">
        <v>279</v>
      </c>
      <c r="D15" s="462" t="s">
        <v>297</v>
      </c>
      <c r="E15" s="462"/>
      <c r="F15" s="462"/>
      <c r="G15" s="462"/>
      <c r="H15" s="462"/>
      <c r="I15" s="462"/>
      <c r="J15" s="462"/>
      <c r="K15" s="463"/>
      <c r="L15" s="236" t="s">
        <v>298</v>
      </c>
    </row>
    <row r="16" spans="1:12" s="215" customFormat="1" ht="12" customHeight="1">
      <c r="A16" s="237"/>
      <c r="B16" s="238"/>
      <c r="C16" s="238"/>
      <c r="D16" s="239"/>
      <c r="E16" s="464" t="s">
        <v>284</v>
      </c>
      <c r="F16" s="465"/>
      <c r="G16" s="466" t="s">
        <v>285</v>
      </c>
      <c r="H16" s="465"/>
      <c r="I16" s="466" t="s">
        <v>286</v>
      </c>
      <c r="J16" s="465"/>
      <c r="K16" s="466" t="s">
        <v>287</v>
      </c>
      <c r="L16" s="467"/>
    </row>
    <row r="17" spans="1:16" s="215" customFormat="1" ht="12" customHeight="1">
      <c r="A17" s="240" t="s">
        <v>299</v>
      </c>
      <c r="B17" s="241" t="s">
        <v>300</v>
      </c>
      <c r="C17" s="241" t="s">
        <v>301</v>
      </c>
      <c r="D17" s="242" t="s">
        <v>205</v>
      </c>
      <c r="E17" s="458" t="s">
        <v>288</v>
      </c>
      <c r="F17" s="459"/>
      <c r="G17" s="460" t="s">
        <v>289</v>
      </c>
      <c r="H17" s="459"/>
      <c r="I17" s="460" t="s">
        <v>290</v>
      </c>
      <c r="J17" s="459"/>
      <c r="K17" s="460" t="s">
        <v>291</v>
      </c>
      <c r="L17" s="461"/>
    </row>
    <row r="18" spans="1:16" s="215" customFormat="1" ht="12" customHeight="1" thickBot="1">
      <c r="A18" s="243"/>
      <c r="B18" s="244"/>
      <c r="C18" s="244"/>
      <c r="D18" s="245"/>
      <c r="E18" s="216" t="s">
        <v>292</v>
      </c>
      <c r="F18" s="217" t="s">
        <v>293</v>
      </c>
      <c r="G18" s="218" t="s">
        <v>294</v>
      </c>
      <c r="H18" s="219" t="s">
        <v>293</v>
      </c>
      <c r="I18" s="220" t="s">
        <v>294</v>
      </c>
      <c r="J18" s="219" t="s">
        <v>293</v>
      </c>
      <c r="K18" s="220" t="s">
        <v>292</v>
      </c>
      <c r="L18" s="221" t="s">
        <v>293</v>
      </c>
    </row>
    <row r="19" spans="1:16" s="215" customFormat="1" ht="12" customHeight="1">
      <c r="A19" s="246" t="s">
        <v>65</v>
      </c>
      <c r="B19" s="247"/>
      <c r="C19" s="248">
        <v>2</v>
      </c>
      <c r="D19" s="249" t="s">
        <v>302</v>
      </c>
      <c r="E19" s="315"/>
      <c r="F19" s="303"/>
      <c r="G19" s="252"/>
      <c r="H19" s="316"/>
      <c r="I19" s="306"/>
      <c r="J19" s="306"/>
      <c r="K19" s="255"/>
      <c r="L19" s="256"/>
    </row>
    <row r="20" spans="1:16" s="215" customFormat="1" ht="12" customHeight="1" thickBot="1">
      <c r="A20" s="257" t="s">
        <v>303</v>
      </c>
      <c r="B20" s="258" t="s">
        <v>304</v>
      </c>
      <c r="C20" s="259">
        <v>5</v>
      </c>
      <c r="D20" s="260" t="s">
        <v>233</v>
      </c>
      <c r="E20" s="317"/>
      <c r="F20" s="318"/>
      <c r="G20" s="261"/>
      <c r="H20" s="318"/>
      <c r="I20" s="319"/>
      <c r="J20" s="319"/>
      <c r="K20" s="262"/>
      <c r="L20" s="263"/>
    </row>
    <row r="21" spans="1:16" s="215" customFormat="1" ht="12" customHeight="1" thickBot="1">
      <c r="A21" s="264" t="s">
        <v>305</v>
      </c>
      <c r="B21" s="265"/>
      <c r="C21" s="265"/>
      <c r="D21" s="266"/>
      <c r="E21" s="267"/>
      <c r="F21" s="268"/>
      <c r="G21" s="269"/>
      <c r="H21" s="268"/>
      <c r="I21" s="265"/>
      <c r="J21" s="270"/>
      <c r="K21" s="265"/>
      <c r="L21" s="271"/>
    </row>
    <row r="22" spans="1:16" ht="12" thickBot="1">
      <c r="A22" s="155"/>
      <c r="B22" s="156"/>
      <c r="C22" s="157"/>
      <c r="D22" s="156"/>
      <c r="E22" s="158"/>
      <c r="F22" s="158"/>
      <c r="G22" s="158"/>
      <c r="H22" s="158"/>
      <c r="I22" s="158"/>
      <c r="J22" s="158"/>
      <c r="O22" s="153"/>
      <c r="P22" s="153"/>
    </row>
    <row r="23" spans="1:16" ht="12" thickBot="1">
      <c r="A23" s="211" t="s">
        <v>306</v>
      </c>
      <c r="B23" s="235" t="s">
        <v>307</v>
      </c>
      <c r="C23" s="213" t="s">
        <v>308</v>
      </c>
      <c r="D23" s="462" t="s">
        <v>309</v>
      </c>
      <c r="E23" s="462"/>
      <c r="F23" s="462"/>
      <c r="G23" s="462"/>
      <c r="H23" s="462"/>
      <c r="I23" s="462"/>
      <c r="J23" s="462"/>
      <c r="K23" s="463"/>
      <c r="L23" s="236" t="s">
        <v>310</v>
      </c>
      <c r="O23" s="153"/>
      <c r="P23" s="153"/>
    </row>
    <row r="24" spans="1:16">
      <c r="A24" s="237"/>
      <c r="B24" s="238"/>
      <c r="C24" s="238"/>
      <c r="D24" s="239"/>
      <c r="E24" s="464" t="s">
        <v>284</v>
      </c>
      <c r="F24" s="465"/>
      <c r="G24" s="466" t="s">
        <v>285</v>
      </c>
      <c r="H24" s="465"/>
      <c r="I24" s="466" t="s">
        <v>286</v>
      </c>
      <c r="J24" s="465"/>
      <c r="K24" s="466" t="s">
        <v>287</v>
      </c>
      <c r="L24" s="467"/>
      <c r="O24" s="153"/>
      <c r="P24" s="153"/>
    </row>
    <row r="25" spans="1:16">
      <c r="A25" s="240" t="s">
        <v>299</v>
      </c>
      <c r="B25" s="241" t="s">
        <v>300</v>
      </c>
      <c r="C25" s="241" t="s">
        <v>301</v>
      </c>
      <c r="D25" s="242" t="s">
        <v>205</v>
      </c>
      <c r="E25" s="458" t="s">
        <v>288</v>
      </c>
      <c r="F25" s="459"/>
      <c r="G25" s="460" t="s">
        <v>289</v>
      </c>
      <c r="H25" s="459"/>
      <c r="I25" s="460" t="s">
        <v>290</v>
      </c>
      <c r="J25" s="459"/>
      <c r="K25" s="460" t="s">
        <v>291</v>
      </c>
      <c r="L25" s="461"/>
      <c r="O25" s="153"/>
      <c r="P25" s="153"/>
    </row>
    <row r="26" spans="1:16" ht="12" thickBot="1">
      <c r="A26" s="243"/>
      <c r="B26" s="244"/>
      <c r="C26" s="244"/>
      <c r="D26" s="245"/>
      <c r="E26" s="216" t="s">
        <v>292</v>
      </c>
      <c r="F26" s="217" t="s">
        <v>293</v>
      </c>
      <c r="G26" s="218" t="s">
        <v>294</v>
      </c>
      <c r="H26" s="219" t="s">
        <v>293</v>
      </c>
      <c r="I26" s="220" t="s">
        <v>294</v>
      </c>
      <c r="J26" s="219" t="s">
        <v>293</v>
      </c>
      <c r="K26" s="220" t="s">
        <v>292</v>
      </c>
      <c r="L26" s="221" t="s">
        <v>293</v>
      </c>
      <c r="O26" s="153"/>
      <c r="P26" s="153"/>
    </row>
    <row r="27" spans="1:16">
      <c r="A27" s="272" t="s">
        <v>8</v>
      </c>
      <c r="B27" s="247"/>
      <c r="C27" s="248">
        <v>0.12</v>
      </c>
      <c r="D27" s="249" t="s">
        <v>311</v>
      </c>
      <c r="E27" s="250"/>
      <c r="F27" s="251"/>
      <c r="G27" s="223"/>
      <c r="H27" s="253"/>
      <c r="I27" s="273"/>
      <c r="J27" s="253"/>
      <c r="K27" s="255"/>
      <c r="L27" s="256"/>
      <c r="O27" s="153"/>
      <c r="P27" s="153"/>
    </row>
    <row r="28" spans="1:16" ht="12" thickBot="1">
      <c r="A28" s="274" t="s">
        <v>3</v>
      </c>
      <c r="B28" s="247"/>
      <c r="C28" s="248">
        <v>0.1</v>
      </c>
      <c r="D28" s="249" t="s">
        <v>311</v>
      </c>
      <c r="E28" s="250"/>
      <c r="F28" s="251"/>
      <c r="G28" s="224"/>
      <c r="H28" s="253"/>
      <c r="I28" s="275"/>
      <c r="J28" s="253"/>
      <c r="K28" s="255"/>
      <c r="L28" s="256"/>
      <c r="O28" s="153"/>
      <c r="P28" s="153"/>
    </row>
    <row r="29" spans="1:16" ht="12" thickBot="1">
      <c r="A29" s="264" t="s">
        <v>305</v>
      </c>
      <c r="B29" s="265"/>
      <c r="C29" s="265"/>
      <c r="D29" s="266"/>
      <c r="E29" s="267"/>
      <c r="F29" s="268"/>
      <c r="G29" s="269"/>
      <c r="H29" s="268"/>
      <c r="I29" s="265"/>
      <c r="J29" s="268"/>
      <c r="K29" s="265"/>
      <c r="L29" s="271"/>
      <c r="O29" s="153"/>
      <c r="P29" s="153"/>
    </row>
    <row r="30" spans="1:16" ht="12" thickBot="1">
      <c r="A30" s="155"/>
      <c r="B30" s="156"/>
      <c r="C30" s="157"/>
      <c r="D30" s="156"/>
      <c r="E30" s="158"/>
      <c r="F30" s="158"/>
      <c r="G30" s="158"/>
      <c r="H30" s="158"/>
      <c r="I30" s="158"/>
      <c r="J30" s="158"/>
      <c r="O30" s="153"/>
      <c r="P30" s="153"/>
    </row>
    <row r="31" spans="1:16" ht="12" thickBot="1">
      <c r="A31" s="211" t="s">
        <v>312</v>
      </c>
      <c r="B31" s="235" t="s">
        <v>313</v>
      </c>
      <c r="C31" s="213" t="s">
        <v>314</v>
      </c>
      <c r="D31" s="462" t="s">
        <v>315</v>
      </c>
      <c r="E31" s="462"/>
      <c r="F31" s="462"/>
      <c r="G31" s="462"/>
      <c r="H31" s="462"/>
      <c r="I31" s="462"/>
      <c r="J31" s="462"/>
      <c r="K31" s="463"/>
      <c r="L31" s="236" t="s">
        <v>316</v>
      </c>
      <c r="O31" s="153"/>
      <c r="P31" s="153"/>
    </row>
    <row r="32" spans="1:16">
      <c r="A32" s="237"/>
      <c r="B32" s="238"/>
      <c r="C32" s="238"/>
      <c r="D32" s="239"/>
      <c r="E32" s="464" t="s">
        <v>284</v>
      </c>
      <c r="F32" s="465"/>
      <c r="G32" s="466" t="s">
        <v>285</v>
      </c>
      <c r="H32" s="465"/>
      <c r="I32" s="466" t="s">
        <v>286</v>
      </c>
      <c r="J32" s="465"/>
      <c r="K32" s="466" t="s">
        <v>287</v>
      </c>
      <c r="L32" s="467"/>
      <c r="O32" s="153"/>
      <c r="P32" s="153"/>
    </row>
    <row r="33" spans="1:16">
      <c r="A33" s="240" t="s">
        <v>299</v>
      </c>
      <c r="B33" s="241" t="s">
        <v>300</v>
      </c>
      <c r="C33" s="241" t="s">
        <v>301</v>
      </c>
      <c r="D33" s="242" t="s">
        <v>205</v>
      </c>
      <c r="E33" s="458" t="s">
        <v>288</v>
      </c>
      <c r="F33" s="459"/>
      <c r="G33" s="460" t="s">
        <v>289</v>
      </c>
      <c r="H33" s="459"/>
      <c r="I33" s="460" t="s">
        <v>290</v>
      </c>
      <c r="J33" s="459"/>
      <c r="K33" s="460" t="s">
        <v>291</v>
      </c>
      <c r="L33" s="461"/>
      <c r="O33" s="153"/>
      <c r="P33" s="153"/>
    </row>
    <row r="34" spans="1:16" ht="12" thickBot="1">
      <c r="A34" s="243"/>
      <c r="B34" s="244"/>
      <c r="C34" s="244"/>
      <c r="D34" s="245"/>
      <c r="E34" s="216" t="s">
        <v>292</v>
      </c>
      <c r="F34" s="217" t="s">
        <v>293</v>
      </c>
      <c r="G34" s="218" t="s">
        <v>294</v>
      </c>
      <c r="H34" s="219" t="s">
        <v>293</v>
      </c>
      <c r="I34" s="220" t="s">
        <v>294</v>
      </c>
      <c r="J34" s="219" t="s">
        <v>293</v>
      </c>
      <c r="K34" s="220" t="s">
        <v>292</v>
      </c>
      <c r="L34" s="221" t="s">
        <v>293</v>
      </c>
      <c r="O34" s="153"/>
      <c r="P34" s="153"/>
    </row>
    <row r="35" spans="1:16">
      <c r="A35" s="246" t="s">
        <v>317</v>
      </c>
      <c r="B35" s="276" t="s">
        <v>318</v>
      </c>
      <c r="C35" s="277">
        <f>3.89*0.05*0.05</f>
        <v>9.725000000000001E-3</v>
      </c>
      <c r="D35" s="278" t="s">
        <v>319</v>
      </c>
      <c r="E35" s="310"/>
      <c r="F35" s="303"/>
      <c r="G35" s="304"/>
      <c r="H35" s="305"/>
      <c r="I35" s="306"/>
      <c r="J35" s="281"/>
      <c r="K35" s="255"/>
      <c r="L35" s="256"/>
      <c r="O35" s="153"/>
      <c r="P35" s="153"/>
    </row>
    <row r="36" spans="1:16">
      <c r="A36" s="246" t="s">
        <v>320</v>
      </c>
      <c r="B36" s="276" t="s">
        <v>321</v>
      </c>
      <c r="C36" s="248">
        <v>0.03</v>
      </c>
      <c r="D36" s="278" t="s">
        <v>322</v>
      </c>
      <c r="E36" s="314"/>
      <c r="F36" s="255"/>
      <c r="G36" s="280"/>
      <c r="H36" s="294"/>
      <c r="I36" s="254"/>
      <c r="J36" s="281"/>
      <c r="K36" s="255"/>
      <c r="L36" s="256"/>
      <c r="O36" s="153"/>
      <c r="P36" s="153"/>
    </row>
    <row r="37" spans="1:16">
      <c r="A37" s="246" t="s">
        <v>323</v>
      </c>
      <c r="B37" s="282" t="s">
        <v>324</v>
      </c>
      <c r="C37" s="248">
        <v>2</v>
      </c>
      <c r="D37" s="278" t="s">
        <v>325</v>
      </c>
      <c r="E37" s="314"/>
      <c r="F37" s="255"/>
      <c r="G37" s="291"/>
      <c r="H37" s="294"/>
      <c r="I37" s="254"/>
      <c r="J37" s="281"/>
      <c r="K37" s="255"/>
      <c r="L37" s="256"/>
      <c r="O37" s="153"/>
      <c r="P37" s="153"/>
    </row>
    <row r="38" spans="1:16">
      <c r="A38" s="246" t="s">
        <v>8</v>
      </c>
      <c r="B38" s="247"/>
      <c r="C38" s="248">
        <v>3.3000000000000002E-2</v>
      </c>
      <c r="D38" s="249" t="s">
        <v>326</v>
      </c>
      <c r="E38" s="311"/>
      <c r="F38" s="298"/>
      <c r="G38" s="284"/>
      <c r="H38" s="294"/>
      <c r="I38" s="254"/>
      <c r="J38" s="281"/>
      <c r="K38" s="255"/>
      <c r="L38" s="256"/>
      <c r="O38" s="153"/>
      <c r="P38" s="153"/>
    </row>
    <row r="39" spans="1:16" ht="12" thickBot="1">
      <c r="A39" s="246" t="s">
        <v>3</v>
      </c>
      <c r="B39" s="282"/>
      <c r="C39" s="285">
        <v>3.0000000000000001E-3</v>
      </c>
      <c r="D39" s="249" t="s">
        <v>327</v>
      </c>
      <c r="E39" s="312"/>
      <c r="F39" s="307"/>
      <c r="G39" s="286"/>
      <c r="H39" s="308"/>
      <c r="I39" s="309"/>
      <c r="J39" s="281"/>
      <c r="K39" s="255"/>
      <c r="L39" s="256"/>
      <c r="O39" s="153"/>
      <c r="P39" s="153"/>
    </row>
    <row r="40" spans="1:16" ht="12" thickBot="1">
      <c r="A40" s="264" t="s">
        <v>305</v>
      </c>
      <c r="B40" s="265"/>
      <c r="C40" s="265"/>
      <c r="D40" s="266"/>
      <c r="E40" s="267"/>
      <c r="F40" s="268"/>
      <c r="G40" s="269"/>
      <c r="H40" s="270"/>
      <c r="I40" s="265"/>
      <c r="J40" s="270"/>
      <c r="K40" s="265"/>
      <c r="L40" s="271"/>
      <c r="O40" s="153"/>
      <c r="P40" s="153"/>
    </row>
    <row r="41" spans="1:16" ht="12" thickBot="1">
      <c r="A41" s="155"/>
      <c r="B41" s="156"/>
      <c r="C41" s="157"/>
      <c r="D41" s="156"/>
      <c r="E41" s="158"/>
      <c r="F41" s="158"/>
      <c r="G41" s="158"/>
      <c r="H41" s="158"/>
      <c r="I41" s="158"/>
      <c r="J41" s="158"/>
      <c r="O41" s="153"/>
      <c r="P41" s="153"/>
    </row>
    <row r="42" spans="1:16" ht="12" thickBot="1">
      <c r="A42" s="211" t="s">
        <v>312</v>
      </c>
      <c r="B42" s="235" t="s">
        <v>313</v>
      </c>
      <c r="C42" s="213" t="s">
        <v>314</v>
      </c>
      <c r="D42" s="462" t="s">
        <v>328</v>
      </c>
      <c r="E42" s="462"/>
      <c r="F42" s="462"/>
      <c r="G42" s="462"/>
      <c r="H42" s="462"/>
      <c r="I42" s="462"/>
      <c r="J42" s="462"/>
      <c r="K42" s="463"/>
      <c r="L42" s="236" t="s">
        <v>316</v>
      </c>
      <c r="O42" s="153"/>
      <c r="P42" s="153"/>
    </row>
    <row r="43" spans="1:16">
      <c r="A43" s="237"/>
      <c r="B43" s="238"/>
      <c r="C43" s="238"/>
      <c r="D43" s="239"/>
      <c r="E43" s="464" t="s">
        <v>284</v>
      </c>
      <c r="F43" s="465"/>
      <c r="G43" s="466" t="s">
        <v>285</v>
      </c>
      <c r="H43" s="465"/>
      <c r="I43" s="466" t="s">
        <v>286</v>
      </c>
      <c r="J43" s="465"/>
      <c r="K43" s="466" t="s">
        <v>287</v>
      </c>
      <c r="L43" s="467"/>
      <c r="O43" s="153"/>
      <c r="P43" s="153"/>
    </row>
    <row r="44" spans="1:16">
      <c r="A44" s="240" t="s">
        <v>299</v>
      </c>
      <c r="B44" s="241" t="s">
        <v>300</v>
      </c>
      <c r="C44" s="241" t="s">
        <v>301</v>
      </c>
      <c r="D44" s="242" t="s">
        <v>205</v>
      </c>
      <c r="E44" s="458" t="s">
        <v>288</v>
      </c>
      <c r="F44" s="459"/>
      <c r="G44" s="460" t="s">
        <v>289</v>
      </c>
      <c r="H44" s="459"/>
      <c r="I44" s="460" t="s">
        <v>290</v>
      </c>
      <c r="J44" s="459"/>
      <c r="K44" s="460" t="s">
        <v>291</v>
      </c>
      <c r="L44" s="461"/>
      <c r="O44" s="153"/>
      <c r="P44" s="153"/>
    </row>
    <row r="45" spans="1:16" ht="12" thickBot="1">
      <c r="A45" s="243"/>
      <c r="B45" s="244"/>
      <c r="C45" s="244"/>
      <c r="D45" s="245"/>
      <c r="E45" s="216" t="s">
        <v>292</v>
      </c>
      <c r="F45" s="217" t="s">
        <v>293</v>
      </c>
      <c r="G45" s="218" t="s">
        <v>294</v>
      </c>
      <c r="H45" s="219" t="s">
        <v>293</v>
      </c>
      <c r="I45" s="220" t="s">
        <v>294</v>
      </c>
      <c r="J45" s="219" t="s">
        <v>293</v>
      </c>
      <c r="K45" s="220" t="s">
        <v>292</v>
      </c>
      <c r="L45" s="221" t="s">
        <v>293</v>
      </c>
      <c r="O45" s="153"/>
      <c r="P45" s="153"/>
    </row>
    <row r="46" spans="1:16">
      <c r="A46" s="288" t="s">
        <v>329</v>
      </c>
      <c r="B46" s="282" t="str">
        <f ca="1">VLOOKUP($B46,[3]자재!$A$421:$N$443,2,FALSE)</f>
        <v>12×1,220×2,440mm</v>
      </c>
      <c r="C46" s="248">
        <v>1.03</v>
      </c>
      <c r="D46" s="278" t="str">
        <f ca="1">VLOOKUP($B46,[3]자재!$A$421:$N$443,4,FALSE)</f>
        <v>m2</v>
      </c>
      <c r="E46" s="310"/>
      <c r="F46" s="303"/>
      <c r="G46" s="304"/>
      <c r="H46" s="305"/>
      <c r="I46" s="306"/>
      <c r="J46" s="305"/>
      <c r="K46" s="303"/>
      <c r="L46" s="256"/>
      <c r="O46" s="153"/>
      <c r="P46" s="153"/>
    </row>
    <row r="47" spans="1:16">
      <c r="A47" s="246" t="s">
        <v>8</v>
      </c>
      <c r="B47" s="247"/>
      <c r="C47" s="248">
        <v>0.06</v>
      </c>
      <c r="D47" s="249" t="s">
        <v>330</v>
      </c>
      <c r="E47" s="311"/>
      <c r="F47" s="298"/>
      <c r="G47" s="284"/>
      <c r="H47" s="294"/>
      <c r="I47" s="254"/>
      <c r="J47" s="294"/>
      <c r="K47" s="255"/>
      <c r="L47" s="256"/>
      <c r="O47" s="153"/>
      <c r="P47" s="153"/>
    </row>
    <row r="48" spans="1:16">
      <c r="A48" s="246" t="s">
        <v>3</v>
      </c>
      <c r="B48" s="258"/>
      <c r="C48" s="289">
        <v>6.0000000000000001E-3</v>
      </c>
      <c r="D48" s="249" t="s">
        <v>330</v>
      </c>
      <c r="E48" s="311"/>
      <c r="F48" s="298"/>
      <c r="G48" s="284"/>
      <c r="H48" s="294"/>
      <c r="I48" s="254"/>
      <c r="J48" s="294"/>
      <c r="K48" s="255"/>
      <c r="L48" s="256"/>
      <c r="O48" s="153"/>
      <c r="P48" s="153"/>
    </row>
    <row r="49" spans="1:16" ht="12" thickBot="1">
      <c r="A49" s="290" t="s">
        <v>331</v>
      </c>
      <c r="B49" s="282" t="s">
        <v>332</v>
      </c>
      <c r="C49" s="285">
        <v>1</v>
      </c>
      <c r="D49" s="249" t="s">
        <v>333</v>
      </c>
      <c r="E49" s="312"/>
      <c r="F49" s="307"/>
      <c r="G49" s="313"/>
      <c r="H49" s="308"/>
      <c r="I49" s="309"/>
      <c r="J49" s="308"/>
      <c r="K49" s="307"/>
      <c r="L49" s="256"/>
      <c r="O49" s="153"/>
      <c r="P49" s="153"/>
    </row>
    <row r="50" spans="1:16" ht="12" thickBot="1">
      <c r="A50" s="264" t="s">
        <v>305</v>
      </c>
      <c r="B50" s="265"/>
      <c r="C50" s="265"/>
      <c r="D50" s="266"/>
      <c r="E50" s="267"/>
      <c r="F50" s="268"/>
      <c r="G50" s="269"/>
      <c r="H50" s="270"/>
      <c r="I50" s="265"/>
      <c r="J50" s="270"/>
      <c r="K50" s="265"/>
      <c r="L50" s="271"/>
      <c r="O50" s="153"/>
      <c r="P50" s="153"/>
    </row>
    <row r="51" spans="1:16" ht="12" thickBot="1">
      <c r="A51" s="155"/>
      <c r="B51" s="156"/>
      <c r="C51" s="157"/>
      <c r="D51" s="156"/>
      <c r="E51" s="158"/>
      <c r="F51" s="158"/>
      <c r="G51" s="158"/>
      <c r="H51" s="158"/>
      <c r="I51" s="158"/>
      <c r="J51" s="158"/>
      <c r="O51" s="153"/>
      <c r="P51" s="153"/>
    </row>
    <row r="52" spans="1:16" ht="12" thickBot="1">
      <c r="A52" s="211" t="s">
        <v>306</v>
      </c>
      <c r="B52" s="235" t="s">
        <v>437</v>
      </c>
      <c r="C52" s="213" t="s">
        <v>308</v>
      </c>
      <c r="D52" s="462" t="s">
        <v>481</v>
      </c>
      <c r="E52" s="462"/>
      <c r="F52" s="462"/>
      <c r="G52" s="462"/>
      <c r="H52" s="462"/>
      <c r="I52" s="462"/>
      <c r="J52" s="462"/>
      <c r="K52" s="463"/>
      <c r="L52" s="236" t="s">
        <v>310</v>
      </c>
      <c r="O52" s="153"/>
      <c r="P52" s="153"/>
    </row>
    <row r="53" spans="1:16">
      <c r="A53" s="237"/>
      <c r="B53" s="238"/>
      <c r="C53" s="238"/>
      <c r="D53" s="239"/>
      <c r="E53" s="464" t="s">
        <v>284</v>
      </c>
      <c r="F53" s="465"/>
      <c r="G53" s="466" t="s">
        <v>285</v>
      </c>
      <c r="H53" s="465"/>
      <c r="I53" s="466" t="s">
        <v>286</v>
      </c>
      <c r="J53" s="465"/>
      <c r="K53" s="466" t="s">
        <v>287</v>
      </c>
      <c r="L53" s="467"/>
      <c r="O53" s="153"/>
      <c r="P53" s="153"/>
    </row>
    <row r="54" spans="1:16">
      <c r="A54" s="240" t="s">
        <v>299</v>
      </c>
      <c r="B54" s="241" t="s">
        <v>300</v>
      </c>
      <c r="C54" s="241" t="s">
        <v>301</v>
      </c>
      <c r="D54" s="242" t="s">
        <v>205</v>
      </c>
      <c r="E54" s="458" t="s">
        <v>288</v>
      </c>
      <c r="F54" s="459"/>
      <c r="G54" s="460" t="s">
        <v>289</v>
      </c>
      <c r="H54" s="459"/>
      <c r="I54" s="460" t="s">
        <v>290</v>
      </c>
      <c r="J54" s="459"/>
      <c r="K54" s="460" t="s">
        <v>291</v>
      </c>
      <c r="L54" s="461"/>
      <c r="O54" s="153"/>
      <c r="P54" s="153"/>
    </row>
    <row r="55" spans="1:16" ht="12" thickBot="1">
      <c r="A55" s="243"/>
      <c r="B55" s="244"/>
      <c r="C55" s="244"/>
      <c r="D55" s="245"/>
      <c r="E55" s="216" t="s">
        <v>292</v>
      </c>
      <c r="F55" s="217" t="s">
        <v>293</v>
      </c>
      <c r="G55" s="218" t="s">
        <v>294</v>
      </c>
      <c r="H55" s="219" t="s">
        <v>293</v>
      </c>
      <c r="I55" s="220" t="s">
        <v>294</v>
      </c>
      <c r="J55" s="219" t="s">
        <v>293</v>
      </c>
      <c r="K55" s="220" t="s">
        <v>292</v>
      </c>
      <c r="L55" s="221" t="s">
        <v>293</v>
      </c>
      <c r="O55" s="153"/>
      <c r="P55" s="153"/>
    </row>
    <row r="56" spans="1:16">
      <c r="A56" s="288" t="s">
        <v>438</v>
      </c>
      <c r="B56" s="282" t="str">
        <f ca="1">VLOOKUP($B56,[3]자재!$A$421:$N$443,2,FALSE)</f>
        <v>12mm(레귤러)X1210X2420</v>
      </c>
      <c r="C56" s="292">
        <v>1.05</v>
      </c>
      <c r="D56" s="278" t="str">
        <f ca="1">VLOOKUP($B56,[3]자재!$A$421:$N$443,4,FALSE)</f>
        <v>m2</v>
      </c>
      <c r="E56" s="279"/>
      <c r="F56" s="303"/>
      <c r="G56" s="304"/>
      <c r="H56" s="305"/>
      <c r="I56" s="306"/>
      <c r="J56" s="305"/>
      <c r="K56" s="303"/>
      <c r="L56" s="256"/>
      <c r="O56" s="153"/>
      <c r="P56" s="153"/>
    </row>
    <row r="57" spans="1:16">
      <c r="A57" s="246" t="s">
        <v>439</v>
      </c>
      <c r="B57" s="282" t="s">
        <v>440</v>
      </c>
      <c r="C57" s="292">
        <v>1</v>
      </c>
      <c r="D57" s="300" t="s">
        <v>441</v>
      </c>
      <c r="E57" s="279"/>
      <c r="F57" s="255"/>
      <c r="G57" s="280"/>
      <c r="H57" s="294"/>
      <c r="I57" s="254"/>
      <c r="J57" s="294"/>
      <c r="K57" s="255"/>
      <c r="L57" s="256"/>
      <c r="O57" s="153"/>
      <c r="P57" s="153"/>
    </row>
    <row r="58" spans="1:16">
      <c r="A58" s="246" t="s">
        <v>25</v>
      </c>
      <c r="B58" s="247"/>
      <c r="C58" s="292">
        <v>3.3000000000000002E-2</v>
      </c>
      <c r="D58" s="249" t="s">
        <v>442</v>
      </c>
      <c r="E58" s="283"/>
      <c r="F58" s="298"/>
      <c r="G58" s="284"/>
      <c r="H58" s="294"/>
      <c r="I58" s="254"/>
      <c r="J58" s="294"/>
      <c r="K58" s="255"/>
      <c r="L58" s="256"/>
      <c r="O58" s="153"/>
      <c r="P58" s="153"/>
    </row>
    <row r="59" spans="1:16" ht="12" thickBot="1">
      <c r="A59" s="246" t="s">
        <v>3</v>
      </c>
      <c r="B59" s="258"/>
      <c r="C59" s="301">
        <v>1.6E-2</v>
      </c>
      <c r="D59" s="249" t="s">
        <v>442</v>
      </c>
      <c r="E59" s="283"/>
      <c r="F59" s="307"/>
      <c r="G59" s="286"/>
      <c r="H59" s="308"/>
      <c r="I59" s="309"/>
      <c r="J59" s="308"/>
      <c r="K59" s="307"/>
      <c r="L59" s="256"/>
      <c r="O59" s="153"/>
      <c r="P59" s="153"/>
    </row>
    <row r="60" spans="1:16" ht="12" thickBot="1">
      <c r="A60" s="264" t="s">
        <v>305</v>
      </c>
      <c r="B60" s="265"/>
      <c r="C60" s="265"/>
      <c r="D60" s="266"/>
      <c r="E60" s="267"/>
      <c r="F60" s="268"/>
      <c r="G60" s="269"/>
      <c r="H60" s="270"/>
      <c r="I60" s="265"/>
      <c r="J60" s="270"/>
      <c r="K60" s="265"/>
      <c r="L60" s="271"/>
      <c r="O60" s="153"/>
      <c r="P60" s="153"/>
    </row>
    <row r="61" spans="1:16" ht="12" thickBot="1">
      <c r="A61" s="155"/>
      <c r="B61" s="156"/>
      <c r="C61" s="157"/>
      <c r="D61" s="156"/>
      <c r="E61" s="158"/>
      <c r="F61" s="158"/>
      <c r="G61" s="158"/>
      <c r="H61" s="158"/>
      <c r="I61" s="158"/>
      <c r="J61" s="158"/>
      <c r="K61" s="158"/>
      <c r="L61" s="158"/>
      <c r="O61" s="153"/>
      <c r="P61" s="153"/>
    </row>
    <row r="62" spans="1:16" ht="12" thickBot="1">
      <c r="A62" s="211" t="s">
        <v>443</v>
      </c>
      <c r="B62" s="235" t="s">
        <v>444</v>
      </c>
      <c r="C62" s="213" t="s">
        <v>445</v>
      </c>
      <c r="D62" s="462" t="s">
        <v>446</v>
      </c>
      <c r="E62" s="462"/>
      <c r="F62" s="462"/>
      <c r="G62" s="462"/>
      <c r="H62" s="462"/>
      <c r="I62" s="462"/>
      <c r="J62" s="462"/>
      <c r="K62" s="463"/>
      <c r="L62" s="236" t="s">
        <v>447</v>
      </c>
      <c r="O62" s="153"/>
      <c r="P62" s="153"/>
    </row>
    <row r="63" spans="1:16">
      <c r="A63" s="237"/>
      <c r="B63" s="238"/>
      <c r="C63" s="238"/>
      <c r="D63" s="239"/>
      <c r="E63" s="464" t="s">
        <v>284</v>
      </c>
      <c r="F63" s="465"/>
      <c r="G63" s="466" t="s">
        <v>285</v>
      </c>
      <c r="H63" s="465"/>
      <c r="I63" s="466" t="s">
        <v>286</v>
      </c>
      <c r="J63" s="465"/>
      <c r="K63" s="466" t="s">
        <v>287</v>
      </c>
      <c r="L63" s="467"/>
      <c r="O63" s="153"/>
      <c r="P63" s="153"/>
    </row>
    <row r="64" spans="1:16">
      <c r="A64" s="240" t="s">
        <v>299</v>
      </c>
      <c r="B64" s="241" t="s">
        <v>300</v>
      </c>
      <c r="C64" s="241" t="s">
        <v>301</v>
      </c>
      <c r="D64" s="242" t="s">
        <v>205</v>
      </c>
      <c r="E64" s="458" t="s">
        <v>288</v>
      </c>
      <c r="F64" s="459"/>
      <c r="G64" s="460" t="s">
        <v>289</v>
      </c>
      <c r="H64" s="459"/>
      <c r="I64" s="460" t="s">
        <v>290</v>
      </c>
      <c r="J64" s="459"/>
      <c r="K64" s="460" t="s">
        <v>291</v>
      </c>
      <c r="L64" s="461"/>
      <c r="O64" s="153"/>
      <c r="P64" s="153"/>
    </row>
    <row r="65" spans="1:16" ht="12" thickBot="1">
      <c r="A65" s="243"/>
      <c r="B65" s="244"/>
      <c r="C65" s="244"/>
      <c r="D65" s="245"/>
      <c r="E65" s="216" t="s">
        <v>292</v>
      </c>
      <c r="F65" s="217" t="s">
        <v>293</v>
      </c>
      <c r="G65" s="218" t="s">
        <v>294</v>
      </c>
      <c r="H65" s="219" t="s">
        <v>293</v>
      </c>
      <c r="I65" s="220" t="s">
        <v>294</v>
      </c>
      <c r="J65" s="219" t="s">
        <v>293</v>
      </c>
      <c r="K65" s="220" t="s">
        <v>292</v>
      </c>
      <c r="L65" s="221" t="s">
        <v>293</v>
      </c>
      <c r="O65" s="153"/>
      <c r="P65" s="153"/>
    </row>
    <row r="66" spans="1:16">
      <c r="A66" s="246" t="s">
        <v>448</v>
      </c>
      <c r="B66" s="282" t="str">
        <f ca="1">VLOOKUP($B66,[3]자재!$A$448:$N$492,2,FALSE)</f>
        <v>E308-16 (4.0mm)</v>
      </c>
      <c r="C66" s="248">
        <v>18.48</v>
      </c>
      <c r="D66" s="278" t="str">
        <f ca="1">VLOOKUP($B66,[3]자재!$A$448:$N$492,4,FALSE)</f>
        <v>kg</v>
      </c>
      <c r="E66" s="279"/>
      <c r="F66" s="251"/>
      <c r="G66" s="280"/>
      <c r="H66" s="251"/>
      <c r="I66" s="254"/>
      <c r="J66" s="281"/>
      <c r="K66" s="255"/>
      <c r="L66" s="256"/>
      <c r="O66" s="153"/>
      <c r="P66" s="153"/>
    </row>
    <row r="67" spans="1:16">
      <c r="A67" s="290" t="s">
        <v>449</v>
      </c>
      <c r="B67" s="276">
        <f ca="1">VLOOKUP($B67,[3]자재!$A$448:$N$492,2,FALSE)</f>
        <v>0.99</v>
      </c>
      <c r="C67" s="332">
        <v>6300</v>
      </c>
      <c r="D67" s="278" t="str">
        <f ca="1">VLOOKUP($B67,[3]자재!$A$448:$N$492,4,FALSE)</f>
        <v>L</v>
      </c>
      <c r="E67" s="333"/>
      <c r="F67" s="251"/>
      <c r="G67" s="291"/>
      <c r="H67" s="251"/>
      <c r="I67" s="287"/>
      <c r="J67" s="281"/>
      <c r="K67" s="334"/>
      <c r="L67" s="299"/>
      <c r="O67" s="153"/>
      <c r="P67" s="153"/>
    </row>
    <row r="68" spans="1:16">
      <c r="A68" s="246" t="s">
        <v>450</v>
      </c>
      <c r="B68" s="282" t="str">
        <f ca="1">VLOOKUP($B68,[3]자재!$A$448:$N$492,2,FALSE)</f>
        <v>98% 용접용</v>
      </c>
      <c r="C68" s="248">
        <v>2.8</v>
      </c>
      <c r="D68" s="278" t="str">
        <f ca="1">VLOOKUP($B68,[3]자재!$A$448:$N$492,4,FALSE)</f>
        <v>kg</v>
      </c>
      <c r="E68" s="279"/>
      <c r="F68" s="251"/>
      <c r="G68" s="280"/>
      <c r="H68" s="251"/>
      <c r="I68" s="254"/>
      <c r="J68" s="281"/>
      <c r="K68" s="255"/>
      <c r="L68" s="256"/>
      <c r="O68" s="153"/>
      <c r="P68" s="153"/>
    </row>
    <row r="69" spans="1:16">
      <c r="A69" s="290" t="s">
        <v>5</v>
      </c>
      <c r="B69" s="282"/>
      <c r="C69" s="335">
        <f>27.65*1.2</f>
        <v>33.18</v>
      </c>
      <c r="D69" s="249" t="s">
        <v>442</v>
      </c>
      <c r="E69" s="283"/>
      <c r="F69" s="253"/>
      <c r="G69" s="284"/>
      <c r="H69" s="251"/>
      <c r="I69" s="287"/>
      <c r="J69" s="281"/>
      <c r="K69" s="298"/>
      <c r="L69" s="299"/>
      <c r="O69" s="153"/>
      <c r="P69" s="153"/>
    </row>
    <row r="70" spans="1:16">
      <c r="A70" s="246" t="s">
        <v>3</v>
      </c>
      <c r="B70" s="247"/>
      <c r="C70" s="292">
        <f>0.66*1.2</f>
        <v>0.79200000000000004</v>
      </c>
      <c r="D70" s="249" t="s">
        <v>442</v>
      </c>
      <c r="E70" s="283"/>
      <c r="F70" s="253"/>
      <c r="G70" s="284"/>
      <c r="H70" s="251"/>
      <c r="I70" s="254"/>
      <c r="J70" s="281"/>
      <c r="K70" s="336"/>
      <c r="L70" s="337"/>
      <c r="O70" s="153"/>
      <c r="P70" s="153"/>
    </row>
    <row r="71" spans="1:16">
      <c r="A71" s="246" t="s">
        <v>89</v>
      </c>
      <c r="B71" s="247"/>
      <c r="C71" s="292">
        <f>2.6*1.2</f>
        <v>3.12</v>
      </c>
      <c r="D71" s="249" t="s">
        <v>442</v>
      </c>
      <c r="E71" s="283"/>
      <c r="F71" s="253"/>
      <c r="G71" s="284"/>
      <c r="H71" s="251"/>
      <c r="I71" s="254"/>
      <c r="J71" s="281"/>
      <c r="K71" s="255"/>
      <c r="L71" s="256"/>
      <c r="O71" s="153"/>
      <c r="P71" s="153"/>
    </row>
    <row r="72" spans="1:16">
      <c r="A72" s="246" t="s">
        <v>2</v>
      </c>
      <c r="B72" s="247"/>
      <c r="C72" s="292">
        <f>0.74*1.2</f>
        <v>0.88800000000000001</v>
      </c>
      <c r="D72" s="249" t="s">
        <v>442</v>
      </c>
      <c r="E72" s="283"/>
      <c r="F72" s="253"/>
      <c r="G72" s="284"/>
      <c r="H72" s="251"/>
      <c r="I72" s="254"/>
      <c r="J72" s="281"/>
      <c r="K72" s="255"/>
      <c r="L72" s="256"/>
      <c r="O72" s="153"/>
      <c r="P72" s="153"/>
    </row>
    <row r="73" spans="1:16">
      <c r="A73" s="295" t="s">
        <v>451</v>
      </c>
      <c r="B73" s="276" t="str">
        <f ca="1">VLOOKUP($B73,[3]자재!$A$448:$N$498,2,FALSE)</f>
        <v>500Amp</v>
      </c>
      <c r="C73" s="338">
        <v>20.83</v>
      </c>
      <c r="D73" s="278" t="str">
        <f ca="1">VLOOKUP($B73,[3]자재!$A$448:$N$498,4,FALSE)</f>
        <v>HR</v>
      </c>
      <c r="E73" s="339"/>
      <c r="F73" s="340"/>
      <c r="G73" s="341"/>
      <c r="H73" s="340"/>
      <c r="I73" s="342"/>
      <c r="J73" s="293"/>
      <c r="K73" s="343"/>
      <c r="L73" s="344"/>
      <c r="O73" s="153"/>
      <c r="P73" s="153"/>
    </row>
    <row r="74" spans="1:16">
      <c r="A74" s="257" t="s">
        <v>452</v>
      </c>
      <c r="B74" s="258" t="s">
        <v>453</v>
      </c>
      <c r="C74" s="345">
        <v>126</v>
      </c>
      <c r="D74" s="260" t="s">
        <v>454</v>
      </c>
      <c r="E74" s="346"/>
      <c r="F74" s="340"/>
      <c r="G74" s="347"/>
      <c r="H74" s="340"/>
      <c r="I74" s="348"/>
      <c r="J74" s="293"/>
      <c r="K74" s="262"/>
      <c r="L74" s="263"/>
      <c r="O74" s="153"/>
      <c r="P74" s="153"/>
    </row>
    <row r="75" spans="1:16" ht="12" thickBot="1">
      <c r="A75" s="295" t="s">
        <v>455</v>
      </c>
      <c r="B75" s="296" t="s">
        <v>456</v>
      </c>
      <c r="C75" s="349">
        <v>3</v>
      </c>
      <c r="D75" s="297" t="s">
        <v>457</v>
      </c>
      <c r="E75" s="339"/>
      <c r="F75" s="340"/>
      <c r="G75" s="341"/>
      <c r="H75" s="340"/>
      <c r="I75" s="350"/>
      <c r="J75" s="293"/>
      <c r="K75" s="343"/>
      <c r="L75" s="344"/>
      <c r="O75" s="153"/>
      <c r="P75" s="153"/>
    </row>
    <row r="76" spans="1:16" ht="12" thickBot="1">
      <c r="A76" s="264" t="s">
        <v>305</v>
      </c>
      <c r="B76" s="265"/>
      <c r="C76" s="265"/>
      <c r="D76" s="266"/>
      <c r="E76" s="267"/>
      <c r="F76" s="268"/>
      <c r="G76" s="269"/>
      <c r="H76" s="268"/>
      <c r="I76" s="265"/>
      <c r="J76" s="268"/>
      <c r="K76" s="265"/>
      <c r="L76" s="271"/>
      <c r="O76" s="153"/>
      <c r="P76" s="153"/>
    </row>
    <row r="77" spans="1:16" ht="12" thickBot="1">
      <c r="A77" s="155"/>
      <c r="B77" s="156"/>
      <c r="C77" s="157"/>
      <c r="D77" s="156"/>
      <c r="E77" s="158"/>
      <c r="F77" s="158"/>
      <c r="G77" s="158"/>
      <c r="H77" s="158"/>
      <c r="I77" s="158"/>
      <c r="J77" s="158"/>
      <c r="K77" s="158"/>
      <c r="L77" s="158"/>
      <c r="O77" s="153"/>
      <c r="P77" s="153"/>
    </row>
    <row r="78" spans="1:16" ht="12" thickBot="1">
      <c r="A78" s="211" t="s">
        <v>443</v>
      </c>
      <c r="B78" s="235" t="s">
        <v>458</v>
      </c>
      <c r="C78" s="213" t="s">
        <v>445</v>
      </c>
      <c r="D78" s="462" t="s">
        <v>459</v>
      </c>
      <c r="E78" s="462"/>
      <c r="F78" s="462"/>
      <c r="G78" s="462"/>
      <c r="H78" s="462"/>
      <c r="I78" s="462"/>
      <c r="J78" s="462"/>
      <c r="K78" s="463"/>
      <c r="L78" s="236" t="s">
        <v>460</v>
      </c>
      <c r="O78" s="153"/>
      <c r="P78" s="153"/>
    </row>
    <row r="79" spans="1:16">
      <c r="A79" s="237"/>
      <c r="B79" s="238"/>
      <c r="C79" s="238"/>
      <c r="D79" s="239"/>
      <c r="E79" s="464" t="s">
        <v>284</v>
      </c>
      <c r="F79" s="465"/>
      <c r="G79" s="466" t="s">
        <v>285</v>
      </c>
      <c r="H79" s="465"/>
      <c r="I79" s="466" t="s">
        <v>286</v>
      </c>
      <c r="J79" s="465"/>
      <c r="K79" s="466" t="s">
        <v>287</v>
      </c>
      <c r="L79" s="467"/>
      <c r="O79" s="153"/>
      <c r="P79" s="153"/>
    </row>
    <row r="80" spans="1:16">
      <c r="A80" s="240" t="s">
        <v>299</v>
      </c>
      <c r="B80" s="241" t="s">
        <v>300</v>
      </c>
      <c r="C80" s="241" t="s">
        <v>301</v>
      </c>
      <c r="D80" s="242" t="s">
        <v>205</v>
      </c>
      <c r="E80" s="458" t="s">
        <v>288</v>
      </c>
      <c r="F80" s="459"/>
      <c r="G80" s="460" t="s">
        <v>289</v>
      </c>
      <c r="H80" s="459"/>
      <c r="I80" s="460" t="s">
        <v>290</v>
      </c>
      <c r="J80" s="459"/>
      <c r="K80" s="460" t="s">
        <v>291</v>
      </c>
      <c r="L80" s="461"/>
      <c r="O80" s="153"/>
      <c r="P80" s="153"/>
    </row>
    <row r="81" spans="1:16" ht="12" thickBot="1">
      <c r="A81" s="243"/>
      <c r="B81" s="244"/>
      <c r="C81" s="244"/>
      <c r="D81" s="245"/>
      <c r="E81" s="216" t="s">
        <v>292</v>
      </c>
      <c r="F81" s="217" t="s">
        <v>293</v>
      </c>
      <c r="G81" s="218" t="s">
        <v>294</v>
      </c>
      <c r="H81" s="219" t="s">
        <v>293</v>
      </c>
      <c r="I81" s="220" t="s">
        <v>294</v>
      </c>
      <c r="J81" s="219" t="s">
        <v>293</v>
      </c>
      <c r="K81" s="220" t="s">
        <v>292</v>
      </c>
      <c r="L81" s="221" t="s">
        <v>293</v>
      </c>
      <c r="O81" s="153"/>
      <c r="P81" s="153"/>
    </row>
    <row r="82" spans="1:16">
      <c r="A82" s="288" t="s">
        <v>329</v>
      </c>
      <c r="B82" s="282" t="str">
        <f ca="1">VLOOKUP($B82,[3]자재!$A$421:$N$443,2,FALSE)</f>
        <v>12×1,220×2,440mm</v>
      </c>
      <c r="C82" s="248">
        <v>1.03</v>
      </c>
      <c r="D82" s="278" t="str">
        <f ca="1">VLOOKUP($B82,[3]자재!$A$421:$N$443,4,FALSE)</f>
        <v>m2</v>
      </c>
      <c r="E82" s="279"/>
      <c r="F82" s="251"/>
      <c r="G82" s="280"/>
      <c r="H82" s="281"/>
      <c r="I82" s="254"/>
      <c r="J82" s="281"/>
      <c r="K82" s="255"/>
      <c r="L82" s="256"/>
      <c r="O82" s="153"/>
      <c r="P82" s="153"/>
    </row>
    <row r="83" spans="1:16">
      <c r="A83" s="246" t="s">
        <v>320</v>
      </c>
      <c r="B83" s="276" t="s">
        <v>321</v>
      </c>
      <c r="C83" s="248">
        <v>0.06</v>
      </c>
      <c r="D83" s="278" t="s">
        <v>322</v>
      </c>
      <c r="E83" s="279"/>
      <c r="F83" s="251"/>
      <c r="G83" s="280"/>
      <c r="H83" s="281"/>
      <c r="I83" s="254"/>
      <c r="J83" s="281"/>
      <c r="K83" s="255"/>
      <c r="L83" s="256"/>
      <c r="O83" s="153"/>
      <c r="P83" s="153"/>
    </row>
    <row r="84" spans="1:16">
      <c r="A84" s="246" t="s">
        <v>8</v>
      </c>
      <c r="B84" s="247"/>
      <c r="C84" s="248">
        <v>2.4E-2</v>
      </c>
      <c r="D84" s="249" t="s">
        <v>442</v>
      </c>
      <c r="E84" s="283"/>
      <c r="F84" s="253"/>
      <c r="G84" s="284"/>
      <c r="H84" s="281"/>
      <c r="I84" s="254"/>
      <c r="J84" s="281"/>
      <c r="K84" s="255"/>
      <c r="L84" s="256"/>
      <c r="O84" s="153"/>
      <c r="P84" s="153"/>
    </row>
    <row r="85" spans="1:16">
      <c r="A85" s="246" t="s">
        <v>3</v>
      </c>
      <c r="B85" s="247"/>
      <c r="C85" s="248">
        <v>8.9999999999999993E-3</v>
      </c>
      <c r="D85" s="249" t="s">
        <v>442</v>
      </c>
      <c r="E85" s="283"/>
      <c r="F85" s="253"/>
      <c r="G85" s="284"/>
      <c r="H85" s="281"/>
      <c r="I85" s="254"/>
      <c r="J85" s="281"/>
      <c r="K85" s="255"/>
      <c r="L85" s="256"/>
      <c r="O85" s="153"/>
      <c r="P85" s="153"/>
    </row>
    <row r="86" spans="1:16" ht="12" thickBot="1">
      <c r="A86" s="246" t="s">
        <v>461</v>
      </c>
      <c r="B86" s="247" t="s">
        <v>462</v>
      </c>
      <c r="C86" s="248">
        <v>4</v>
      </c>
      <c r="D86" s="249" t="s">
        <v>463</v>
      </c>
      <c r="E86" s="283"/>
      <c r="F86" s="253"/>
      <c r="G86" s="284"/>
      <c r="H86" s="281"/>
      <c r="I86" s="351"/>
      <c r="J86" s="352"/>
      <c r="K86" s="255"/>
      <c r="L86" s="256"/>
      <c r="O86" s="153"/>
      <c r="P86" s="153"/>
    </row>
    <row r="87" spans="1:16" ht="12" thickBot="1">
      <c r="A87" s="264" t="s">
        <v>305</v>
      </c>
      <c r="B87" s="265"/>
      <c r="C87" s="265"/>
      <c r="D87" s="266"/>
      <c r="E87" s="267"/>
      <c r="F87" s="268"/>
      <c r="G87" s="269"/>
      <c r="H87" s="268"/>
      <c r="I87" s="269"/>
      <c r="J87" s="268"/>
      <c r="K87" s="269"/>
      <c r="L87" s="268"/>
      <c r="O87" s="153"/>
      <c r="P87" s="153"/>
    </row>
    <row r="88" spans="1:16" ht="12" thickBot="1">
      <c r="A88" s="155"/>
      <c r="B88" s="156"/>
      <c r="C88" s="157"/>
      <c r="D88" s="156"/>
      <c r="E88" s="158"/>
      <c r="F88" s="158"/>
      <c r="G88" s="158"/>
      <c r="H88" s="158"/>
      <c r="I88" s="158"/>
      <c r="J88" s="158"/>
      <c r="K88" s="158"/>
      <c r="L88" s="158"/>
      <c r="O88" s="153"/>
      <c r="P88" s="153"/>
    </row>
    <row r="89" spans="1:16" ht="12" thickBot="1">
      <c r="A89" s="211" t="s">
        <v>306</v>
      </c>
      <c r="B89" s="235" t="s">
        <v>464</v>
      </c>
      <c r="C89" s="213" t="s">
        <v>308</v>
      </c>
      <c r="D89" s="462" t="s">
        <v>487</v>
      </c>
      <c r="E89" s="462"/>
      <c r="F89" s="462"/>
      <c r="G89" s="462"/>
      <c r="H89" s="462"/>
      <c r="I89" s="462"/>
      <c r="J89" s="462"/>
      <c r="K89" s="463"/>
      <c r="L89" s="236" t="s">
        <v>310</v>
      </c>
      <c r="O89" s="153"/>
      <c r="P89" s="153"/>
    </row>
    <row r="90" spans="1:16">
      <c r="A90" s="237"/>
      <c r="B90" s="238"/>
      <c r="C90" s="238"/>
      <c r="D90" s="239"/>
      <c r="E90" s="464" t="s">
        <v>284</v>
      </c>
      <c r="F90" s="465"/>
      <c r="G90" s="466" t="s">
        <v>285</v>
      </c>
      <c r="H90" s="465"/>
      <c r="I90" s="466" t="s">
        <v>286</v>
      </c>
      <c r="J90" s="465"/>
      <c r="K90" s="466" t="s">
        <v>287</v>
      </c>
      <c r="L90" s="467"/>
      <c r="O90" s="153"/>
      <c r="P90" s="153"/>
    </row>
    <row r="91" spans="1:16">
      <c r="A91" s="240" t="s">
        <v>299</v>
      </c>
      <c r="B91" s="241" t="s">
        <v>300</v>
      </c>
      <c r="C91" s="241" t="s">
        <v>301</v>
      </c>
      <c r="D91" s="242" t="s">
        <v>205</v>
      </c>
      <c r="E91" s="458" t="s">
        <v>288</v>
      </c>
      <c r="F91" s="459"/>
      <c r="G91" s="460" t="s">
        <v>289</v>
      </c>
      <c r="H91" s="459"/>
      <c r="I91" s="460" t="s">
        <v>290</v>
      </c>
      <c r="J91" s="459"/>
      <c r="K91" s="460" t="s">
        <v>291</v>
      </c>
      <c r="L91" s="461"/>
      <c r="O91" s="153"/>
      <c r="P91" s="153"/>
    </row>
    <row r="92" spans="1:16" ht="12" thickBot="1">
      <c r="A92" s="243"/>
      <c r="B92" s="244"/>
      <c r="C92" s="244"/>
      <c r="D92" s="245"/>
      <c r="E92" s="216" t="s">
        <v>292</v>
      </c>
      <c r="F92" s="217" t="s">
        <v>293</v>
      </c>
      <c r="G92" s="218" t="s">
        <v>294</v>
      </c>
      <c r="H92" s="219" t="s">
        <v>293</v>
      </c>
      <c r="I92" s="220" t="s">
        <v>294</v>
      </c>
      <c r="J92" s="219" t="s">
        <v>293</v>
      </c>
      <c r="K92" s="220" t="s">
        <v>292</v>
      </c>
      <c r="L92" s="221" t="s">
        <v>293</v>
      </c>
      <c r="O92" s="153"/>
      <c r="P92" s="153"/>
    </row>
    <row r="93" spans="1:16">
      <c r="A93" s="353" t="s">
        <v>465</v>
      </c>
      <c r="B93" s="282" t="s">
        <v>469</v>
      </c>
      <c r="C93" s="248">
        <v>1.05</v>
      </c>
      <c r="D93" s="278" t="s">
        <v>466</v>
      </c>
      <c r="E93" s="279"/>
      <c r="F93" s="251"/>
      <c r="G93" s="280"/>
      <c r="H93" s="281"/>
      <c r="I93" s="254"/>
      <c r="J93" s="281"/>
      <c r="K93" s="255"/>
      <c r="L93" s="256"/>
      <c r="O93" s="153"/>
      <c r="P93" s="153"/>
    </row>
    <row r="94" spans="1:16">
      <c r="A94" s="246" t="s">
        <v>8</v>
      </c>
      <c r="B94" s="247"/>
      <c r="C94" s="248">
        <v>5.3999999999999999E-2</v>
      </c>
      <c r="D94" s="249" t="s">
        <v>442</v>
      </c>
      <c r="E94" s="283"/>
      <c r="F94" s="253"/>
      <c r="G94" s="284"/>
      <c r="H94" s="281"/>
      <c r="I94" s="254"/>
      <c r="J94" s="281"/>
      <c r="K94" s="255"/>
      <c r="L94" s="256"/>
      <c r="O94" s="153"/>
      <c r="P94" s="153"/>
    </row>
    <row r="95" spans="1:16">
      <c r="A95" s="246" t="s">
        <v>3</v>
      </c>
      <c r="B95" s="247"/>
      <c r="C95" s="248">
        <v>2.1000000000000001E-2</v>
      </c>
      <c r="D95" s="249" t="s">
        <v>442</v>
      </c>
      <c r="E95" s="283"/>
      <c r="F95" s="253"/>
      <c r="G95" s="284"/>
      <c r="H95" s="281"/>
      <c r="I95" s="254"/>
      <c r="J95" s="281"/>
      <c r="K95" s="255"/>
      <c r="L95" s="256"/>
      <c r="O95" s="153"/>
      <c r="P95" s="153"/>
    </row>
    <row r="96" spans="1:16" ht="12" thickBot="1">
      <c r="A96" s="246" t="s">
        <v>467</v>
      </c>
      <c r="B96" s="247" t="s">
        <v>468</v>
      </c>
      <c r="C96" s="248">
        <v>4</v>
      </c>
      <c r="D96" s="249" t="s">
        <v>441</v>
      </c>
      <c r="E96" s="283"/>
      <c r="F96" s="253"/>
      <c r="G96" s="302"/>
      <c r="H96" s="281"/>
      <c r="I96" s="351"/>
      <c r="J96" s="352"/>
      <c r="K96" s="255"/>
      <c r="L96" s="256"/>
      <c r="O96" s="153"/>
      <c r="P96" s="153"/>
    </row>
    <row r="97" spans="1:16" ht="12" thickBot="1">
      <c r="A97" s="264" t="s">
        <v>305</v>
      </c>
      <c r="B97" s="265"/>
      <c r="C97" s="265"/>
      <c r="D97" s="266"/>
      <c r="E97" s="267"/>
      <c r="F97" s="268"/>
      <c r="G97" s="269"/>
      <c r="H97" s="268"/>
      <c r="I97" s="269"/>
      <c r="J97" s="268"/>
      <c r="K97" s="269"/>
      <c r="L97" s="268"/>
      <c r="O97" s="153"/>
      <c r="P97" s="153"/>
    </row>
    <row r="98" spans="1:16" ht="12" thickBot="1">
      <c r="A98" s="155"/>
      <c r="B98" s="156"/>
      <c r="C98" s="157"/>
      <c r="D98" s="156"/>
      <c r="E98" s="158"/>
      <c r="F98" s="158"/>
      <c r="G98" s="158"/>
      <c r="H98" s="158"/>
      <c r="I98" s="158"/>
      <c r="J98" s="158"/>
      <c r="K98" s="158"/>
      <c r="L98" s="158"/>
      <c r="O98" s="153"/>
      <c r="P98" s="153"/>
    </row>
    <row r="99" spans="1:16" ht="12" thickBot="1">
      <c r="A99" s="211" t="s">
        <v>492</v>
      </c>
      <c r="B99" s="235" t="s">
        <v>493</v>
      </c>
      <c r="C99" s="213" t="s">
        <v>494</v>
      </c>
      <c r="D99" s="462" t="s">
        <v>495</v>
      </c>
      <c r="E99" s="462"/>
      <c r="F99" s="462"/>
      <c r="G99" s="462"/>
      <c r="H99" s="462"/>
      <c r="I99" s="462"/>
      <c r="J99" s="462"/>
      <c r="K99" s="463"/>
      <c r="L99" s="236" t="s">
        <v>496</v>
      </c>
      <c r="O99" s="153"/>
      <c r="P99" s="153"/>
    </row>
    <row r="100" spans="1:16">
      <c r="A100" s="237"/>
      <c r="B100" s="238"/>
      <c r="C100" s="238"/>
      <c r="D100" s="239"/>
      <c r="E100" s="464" t="s">
        <v>284</v>
      </c>
      <c r="F100" s="465"/>
      <c r="G100" s="466" t="s">
        <v>285</v>
      </c>
      <c r="H100" s="465"/>
      <c r="I100" s="466" t="s">
        <v>286</v>
      </c>
      <c r="J100" s="465"/>
      <c r="K100" s="466" t="s">
        <v>287</v>
      </c>
      <c r="L100" s="467"/>
      <c r="O100" s="153"/>
      <c r="P100" s="153"/>
    </row>
    <row r="101" spans="1:16">
      <c r="A101" s="240" t="s">
        <v>299</v>
      </c>
      <c r="B101" s="241" t="s">
        <v>300</v>
      </c>
      <c r="C101" s="241" t="s">
        <v>301</v>
      </c>
      <c r="D101" s="242" t="s">
        <v>205</v>
      </c>
      <c r="E101" s="458" t="s">
        <v>288</v>
      </c>
      <c r="F101" s="459"/>
      <c r="G101" s="460" t="s">
        <v>289</v>
      </c>
      <c r="H101" s="459"/>
      <c r="I101" s="460" t="s">
        <v>290</v>
      </c>
      <c r="J101" s="459"/>
      <c r="K101" s="460" t="s">
        <v>291</v>
      </c>
      <c r="L101" s="461"/>
      <c r="O101" s="153"/>
      <c r="P101" s="153"/>
    </row>
    <row r="102" spans="1:16" ht="12" thickBot="1">
      <c r="A102" s="243"/>
      <c r="B102" s="244"/>
      <c r="C102" s="244"/>
      <c r="D102" s="245"/>
      <c r="E102" s="216" t="s">
        <v>292</v>
      </c>
      <c r="F102" s="217" t="s">
        <v>293</v>
      </c>
      <c r="G102" s="218" t="s">
        <v>294</v>
      </c>
      <c r="H102" s="219" t="s">
        <v>293</v>
      </c>
      <c r="I102" s="220" t="s">
        <v>294</v>
      </c>
      <c r="J102" s="219" t="s">
        <v>293</v>
      </c>
      <c r="K102" s="220" t="s">
        <v>292</v>
      </c>
      <c r="L102" s="221" t="s">
        <v>293</v>
      </c>
      <c r="O102" s="153"/>
      <c r="P102" s="153"/>
    </row>
    <row r="103" spans="1:16">
      <c r="A103" s="246" t="s">
        <v>8</v>
      </c>
      <c r="B103" s="247"/>
      <c r="C103" s="248">
        <v>1.0500000000000001E-2</v>
      </c>
      <c r="D103" s="249" t="s">
        <v>516</v>
      </c>
      <c r="E103" s="250"/>
      <c r="F103" s="251"/>
      <c r="G103" s="284"/>
      <c r="H103" s="253"/>
      <c r="I103" s="254"/>
      <c r="J103" s="364"/>
      <c r="K103" s="255"/>
      <c r="L103" s="256"/>
      <c r="O103" s="153"/>
      <c r="P103" s="153"/>
    </row>
    <row r="104" spans="1:16">
      <c r="A104" s="246" t="s">
        <v>3</v>
      </c>
      <c r="B104" s="247"/>
      <c r="C104" s="248">
        <v>1.0500000000000001E-2</v>
      </c>
      <c r="D104" s="249" t="s">
        <v>516</v>
      </c>
      <c r="E104" s="250"/>
      <c r="F104" s="251"/>
      <c r="G104" s="284"/>
      <c r="H104" s="253"/>
      <c r="I104" s="254"/>
      <c r="J104" s="364"/>
      <c r="K104" s="255"/>
      <c r="L104" s="256"/>
      <c r="O104" s="153"/>
      <c r="P104" s="153"/>
    </row>
    <row r="105" spans="1:16" ht="12" thickBot="1">
      <c r="A105" s="295" t="s">
        <v>303</v>
      </c>
      <c r="B105" s="296" t="s">
        <v>304</v>
      </c>
      <c r="C105" s="365">
        <v>5</v>
      </c>
      <c r="D105" s="297" t="s">
        <v>233</v>
      </c>
      <c r="E105" s="366"/>
      <c r="F105" s="367"/>
      <c r="G105" s="368"/>
      <c r="H105" s="367"/>
      <c r="I105" s="369"/>
      <c r="J105" s="370"/>
      <c r="K105" s="343"/>
      <c r="L105" s="344"/>
      <c r="O105" s="153"/>
      <c r="P105" s="153"/>
    </row>
    <row r="106" spans="1:16" ht="12" thickBot="1">
      <c r="A106" s="264" t="s">
        <v>305</v>
      </c>
      <c r="B106" s="265"/>
      <c r="C106" s="265"/>
      <c r="D106" s="266"/>
      <c r="E106" s="267"/>
      <c r="F106" s="268"/>
      <c r="G106" s="269"/>
      <c r="H106" s="268"/>
      <c r="I106" s="265"/>
      <c r="J106" s="270"/>
      <c r="K106" s="265"/>
      <c r="L106" s="271"/>
      <c r="O106" s="153"/>
      <c r="P106" s="153"/>
    </row>
    <row r="107" spans="1:16" ht="12" thickBot="1">
      <c r="A107" s="155"/>
      <c r="B107" s="156"/>
      <c r="C107" s="157"/>
      <c r="D107" s="156"/>
      <c r="E107" s="158"/>
      <c r="F107" s="158"/>
      <c r="G107" s="158"/>
      <c r="H107" s="158"/>
      <c r="I107" s="158"/>
      <c r="J107" s="158"/>
      <c r="K107" s="158"/>
      <c r="L107" s="158"/>
      <c r="O107" s="153"/>
      <c r="P107" s="153"/>
    </row>
    <row r="108" spans="1:16" ht="12" thickBot="1">
      <c r="A108" s="211" t="s">
        <v>492</v>
      </c>
      <c r="B108" s="235" t="s">
        <v>493</v>
      </c>
      <c r="C108" s="213" t="s">
        <v>494</v>
      </c>
      <c r="D108" s="462" t="s">
        <v>497</v>
      </c>
      <c r="E108" s="462"/>
      <c r="F108" s="462"/>
      <c r="G108" s="462"/>
      <c r="H108" s="462"/>
      <c r="I108" s="462"/>
      <c r="J108" s="462"/>
      <c r="K108" s="463"/>
      <c r="L108" s="236" t="s">
        <v>496</v>
      </c>
      <c r="O108" s="153"/>
      <c r="P108" s="153"/>
    </row>
    <row r="109" spans="1:16">
      <c r="A109" s="237"/>
      <c r="B109" s="238"/>
      <c r="C109" s="238"/>
      <c r="D109" s="239"/>
      <c r="E109" s="464" t="s">
        <v>284</v>
      </c>
      <c r="F109" s="465"/>
      <c r="G109" s="466" t="s">
        <v>285</v>
      </c>
      <c r="H109" s="465"/>
      <c r="I109" s="466" t="s">
        <v>286</v>
      </c>
      <c r="J109" s="465"/>
      <c r="K109" s="466" t="s">
        <v>287</v>
      </c>
      <c r="L109" s="467"/>
      <c r="O109" s="153"/>
      <c r="P109" s="153"/>
    </row>
    <row r="110" spans="1:16">
      <c r="A110" s="240" t="s">
        <v>299</v>
      </c>
      <c r="B110" s="241" t="s">
        <v>300</v>
      </c>
      <c r="C110" s="241" t="s">
        <v>301</v>
      </c>
      <c r="D110" s="242" t="s">
        <v>205</v>
      </c>
      <c r="E110" s="458" t="s">
        <v>288</v>
      </c>
      <c r="F110" s="459"/>
      <c r="G110" s="460" t="s">
        <v>289</v>
      </c>
      <c r="H110" s="459"/>
      <c r="I110" s="460" t="s">
        <v>290</v>
      </c>
      <c r="J110" s="459"/>
      <c r="K110" s="460" t="s">
        <v>291</v>
      </c>
      <c r="L110" s="461"/>
      <c r="O110" s="153"/>
      <c r="P110" s="153"/>
    </row>
    <row r="111" spans="1:16" ht="12" thickBot="1">
      <c r="A111" s="243"/>
      <c r="B111" s="244"/>
      <c r="C111" s="244"/>
      <c r="D111" s="245"/>
      <c r="E111" s="216" t="s">
        <v>292</v>
      </c>
      <c r="F111" s="217" t="s">
        <v>293</v>
      </c>
      <c r="G111" s="218" t="s">
        <v>294</v>
      </c>
      <c r="H111" s="219" t="s">
        <v>293</v>
      </c>
      <c r="I111" s="220" t="s">
        <v>294</v>
      </c>
      <c r="J111" s="219" t="s">
        <v>293</v>
      </c>
      <c r="K111" s="220" t="s">
        <v>292</v>
      </c>
      <c r="L111" s="221" t="s">
        <v>293</v>
      </c>
      <c r="O111" s="153"/>
      <c r="P111" s="153"/>
    </row>
    <row r="112" spans="1:16">
      <c r="A112" s="246" t="s">
        <v>8</v>
      </c>
      <c r="B112" s="247"/>
      <c r="C112" s="248">
        <f>0.015*0.6</f>
        <v>8.9999999999999993E-3</v>
      </c>
      <c r="D112" s="249" t="s">
        <v>516</v>
      </c>
      <c r="E112" s="250"/>
      <c r="F112" s="251"/>
      <c r="G112" s="284"/>
      <c r="H112" s="253"/>
      <c r="I112" s="254"/>
      <c r="J112" s="364"/>
      <c r="K112" s="255"/>
      <c r="L112" s="256"/>
      <c r="O112" s="153"/>
      <c r="P112" s="153"/>
    </row>
    <row r="113" spans="1:16" ht="12" thickBot="1">
      <c r="A113" s="246" t="s">
        <v>3</v>
      </c>
      <c r="B113" s="247"/>
      <c r="C113" s="248">
        <v>0.03</v>
      </c>
      <c r="D113" s="249" t="s">
        <v>516</v>
      </c>
      <c r="E113" s="250"/>
      <c r="F113" s="251"/>
      <c r="G113" s="284"/>
      <c r="H113" s="253"/>
      <c r="I113" s="254"/>
      <c r="J113" s="364"/>
      <c r="K113" s="255"/>
      <c r="L113" s="256"/>
      <c r="O113" s="153"/>
      <c r="P113" s="153"/>
    </row>
    <row r="114" spans="1:16" ht="12" thickBot="1">
      <c r="A114" s="264" t="s">
        <v>305</v>
      </c>
      <c r="B114" s="265"/>
      <c r="C114" s="265"/>
      <c r="D114" s="266"/>
      <c r="E114" s="267"/>
      <c r="F114" s="268"/>
      <c r="G114" s="269"/>
      <c r="H114" s="268"/>
      <c r="I114" s="265"/>
      <c r="J114" s="270"/>
      <c r="K114" s="265"/>
      <c r="L114" s="271"/>
      <c r="O114" s="153"/>
      <c r="P114" s="153"/>
    </row>
    <row r="115" spans="1:16" ht="12" thickBot="1">
      <c r="A115" s="155"/>
      <c r="B115" s="156"/>
      <c r="C115" s="157"/>
      <c r="D115" s="156"/>
      <c r="E115" s="158"/>
      <c r="F115" s="158"/>
      <c r="G115" s="158"/>
      <c r="H115" s="158"/>
      <c r="I115" s="158"/>
      <c r="J115" s="158"/>
      <c r="K115" s="158"/>
      <c r="L115" s="158"/>
      <c r="O115" s="153"/>
      <c r="P115" s="153"/>
    </row>
    <row r="116" spans="1:16" ht="12" thickBot="1">
      <c r="A116" s="211" t="s">
        <v>492</v>
      </c>
      <c r="B116" s="235" t="s">
        <v>498</v>
      </c>
      <c r="C116" s="213" t="s">
        <v>494</v>
      </c>
      <c r="D116" s="462" t="s">
        <v>499</v>
      </c>
      <c r="E116" s="462"/>
      <c r="F116" s="462"/>
      <c r="G116" s="462"/>
      <c r="H116" s="462"/>
      <c r="I116" s="462"/>
      <c r="J116" s="462"/>
      <c r="K116" s="463"/>
      <c r="L116" s="236" t="s">
        <v>496</v>
      </c>
      <c r="O116" s="153"/>
      <c r="P116" s="153"/>
    </row>
    <row r="117" spans="1:16">
      <c r="A117" s="237"/>
      <c r="B117" s="238"/>
      <c r="C117" s="238"/>
      <c r="D117" s="239"/>
      <c r="E117" s="464" t="s">
        <v>284</v>
      </c>
      <c r="F117" s="465"/>
      <c r="G117" s="466" t="s">
        <v>285</v>
      </c>
      <c r="H117" s="465"/>
      <c r="I117" s="466" t="s">
        <v>286</v>
      </c>
      <c r="J117" s="465"/>
      <c r="K117" s="466" t="s">
        <v>287</v>
      </c>
      <c r="L117" s="467"/>
      <c r="O117" s="153"/>
      <c r="P117" s="153"/>
    </row>
    <row r="118" spans="1:16">
      <c r="A118" s="240" t="s">
        <v>299</v>
      </c>
      <c r="B118" s="241" t="s">
        <v>300</v>
      </c>
      <c r="C118" s="241" t="s">
        <v>301</v>
      </c>
      <c r="D118" s="242" t="s">
        <v>205</v>
      </c>
      <c r="E118" s="458" t="s">
        <v>288</v>
      </c>
      <c r="F118" s="459"/>
      <c r="G118" s="460" t="s">
        <v>289</v>
      </c>
      <c r="H118" s="459"/>
      <c r="I118" s="460" t="s">
        <v>290</v>
      </c>
      <c r="J118" s="459"/>
      <c r="K118" s="460" t="s">
        <v>291</v>
      </c>
      <c r="L118" s="461"/>
      <c r="O118" s="153"/>
      <c r="P118" s="153"/>
    </row>
    <row r="119" spans="1:16" ht="12" thickBot="1">
      <c r="A119" s="243"/>
      <c r="B119" s="244"/>
      <c r="C119" s="244"/>
      <c r="D119" s="245"/>
      <c r="E119" s="216" t="s">
        <v>292</v>
      </c>
      <c r="F119" s="217" t="s">
        <v>293</v>
      </c>
      <c r="G119" s="218" t="s">
        <v>294</v>
      </c>
      <c r="H119" s="219" t="s">
        <v>293</v>
      </c>
      <c r="I119" s="220" t="s">
        <v>294</v>
      </c>
      <c r="J119" s="219" t="s">
        <v>293</v>
      </c>
      <c r="K119" s="220" t="s">
        <v>292</v>
      </c>
      <c r="L119" s="221" t="s">
        <v>293</v>
      </c>
      <c r="O119" s="153"/>
      <c r="P119" s="153"/>
    </row>
    <row r="120" spans="1:16" ht="22.5">
      <c r="A120" s="246" t="s">
        <v>500</v>
      </c>
      <c r="B120" s="282" t="str">
        <f ca="1">VLOOKUP($B120,[4]자재!$A$522:$N$609,2,FALSE)</f>
        <v>9.5x300x600</v>
      </c>
      <c r="C120" s="248">
        <v>1.05</v>
      </c>
      <c r="D120" s="278" t="str">
        <f ca="1">VLOOKUP($B120,[4]자재!$A$522:$N$609,4,FALSE)</f>
        <v>m2</v>
      </c>
      <c r="E120" s="279"/>
      <c r="F120" s="251"/>
      <c r="G120" s="280"/>
      <c r="H120" s="281"/>
      <c r="I120" s="254"/>
      <c r="J120" s="364"/>
      <c r="K120" s="255"/>
      <c r="L120" s="256"/>
      <c r="O120" s="153"/>
      <c r="P120" s="153"/>
    </row>
    <row r="121" spans="1:16">
      <c r="A121" s="257" t="s">
        <v>501</v>
      </c>
      <c r="B121" s="282" t="s">
        <v>502</v>
      </c>
      <c r="C121" s="259">
        <v>3</v>
      </c>
      <c r="D121" s="278" t="s">
        <v>503</v>
      </c>
      <c r="E121" s="279"/>
      <c r="F121" s="371"/>
      <c r="G121" s="372"/>
      <c r="H121" s="293"/>
      <c r="I121" s="373"/>
      <c r="J121" s="374"/>
      <c r="K121" s="262"/>
      <c r="L121" s="263"/>
      <c r="O121" s="153"/>
      <c r="P121" s="153"/>
    </row>
    <row r="122" spans="1:16">
      <c r="A122" s="257" t="s">
        <v>504</v>
      </c>
      <c r="B122" s="282" t="s">
        <v>505</v>
      </c>
      <c r="C122" s="259">
        <v>3</v>
      </c>
      <c r="D122" s="278" t="s">
        <v>503</v>
      </c>
      <c r="E122" s="279"/>
      <c r="F122" s="371"/>
      <c r="G122" s="372"/>
      <c r="H122" s="293"/>
      <c r="I122" s="373"/>
      <c r="J122" s="374"/>
      <c r="K122" s="262"/>
      <c r="L122" s="263"/>
      <c r="O122" s="153"/>
      <c r="P122" s="153"/>
    </row>
    <row r="123" spans="1:16">
      <c r="A123" s="246" t="s">
        <v>506</v>
      </c>
      <c r="B123" s="282"/>
      <c r="C123" s="248">
        <v>0.05</v>
      </c>
      <c r="D123" s="249" t="s">
        <v>516</v>
      </c>
      <c r="E123" s="283"/>
      <c r="F123" s="253"/>
      <c r="G123" s="284"/>
      <c r="H123" s="281"/>
      <c r="I123" s="254"/>
      <c r="J123" s="364"/>
      <c r="K123" s="255"/>
      <c r="L123" s="256"/>
      <c r="O123" s="153"/>
      <c r="P123" s="153"/>
    </row>
    <row r="124" spans="1:16" ht="12" thickBot="1">
      <c r="A124" s="246" t="s">
        <v>3</v>
      </c>
      <c r="B124" s="282"/>
      <c r="C124" s="248">
        <v>0.01</v>
      </c>
      <c r="D124" s="249" t="s">
        <v>516</v>
      </c>
      <c r="E124" s="283"/>
      <c r="F124" s="253"/>
      <c r="G124" s="284"/>
      <c r="H124" s="281"/>
      <c r="I124" s="254"/>
      <c r="J124" s="364"/>
      <c r="K124" s="255"/>
      <c r="L124" s="256"/>
      <c r="O124" s="153"/>
      <c r="P124" s="153"/>
    </row>
    <row r="125" spans="1:16" ht="12" thickBot="1">
      <c r="A125" s="264" t="s">
        <v>305</v>
      </c>
      <c r="B125" s="265"/>
      <c r="C125" s="265"/>
      <c r="D125" s="266"/>
      <c r="E125" s="267"/>
      <c r="F125" s="268"/>
      <c r="G125" s="269"/>
      <c r="H125" s="270"/>
      <c r="I125" s="265"/>
      <c r="J125" s="270"/>
      <c r="K125" s="265"/>
      <c r="L125" s="271"/>
      <c r="O125" s="153"/>
      <c r="P125" s="153"/>
    </row>
    <row r="126" spans="1:16" ht="12" thickBot="1">
      <c r="A126" s="159"/>
      <c r="O126" s="153"/>
      <c r="P126" s="153"/>
    </row>
    <row r="127" spans="1:16" ht="12" thickBot="1">
      <c r="A127" s="211" t="s">
        <v>492</v>
      </c>
      <c r="B127" s="235" t="s">
        <v>507</v>
      </c>
      <c r="C127" s="213" t="s">
        <v>494</v>
      </c>
      <c r="D127" s="462" t="s">
        <v>508</v>
      </c>
      <c r="E127" s="462"/>
      <c r="F127" s="462"/>
      <c r="G127" s="462"/>
      <c r="H127" s="462"/>
      <c r="I127" s="462"/>
      <c r="J127" s="462"/>
      <c r="K127" s="463"/>
      <c r="L127" s="236" t="s">
        <v>496</v>
      </c>
      <c r="O127" s="153"/>
      <c r="P127" s="153"/>
    </row>
    <row r="128" spans="1:16">
      <c r="A128" s="237"/>
      <c r="B128" s="238"/>
      <c r="C128" s="238"/>
      <c r="D128" s="239"/>
      <c r="E128" s="464" t="s">
        <v>284</v>
      </c>
      <c r="F128" s="465"/>
      <c r="G128" s="466" t="s">
        <v>285</v>
      </c>
      <c r="H128" s="465"/>
      <c r="I128" s="466" t="s">
        <v>286</v>
      </c>
      <c r="J128" s="465"/>
      <c r="K128" s="466" t="s">
        <v>287</v>
      </c>
      <c r="L128" s="467"/>
      <c r="O128" s="153"/>
      <c r="P128" s="153"/>
    </row>
    <row r="129" spans="1:16">
      <c r="A129" s="240" t="s">
        <v>299</v>
      </c>
      <c r="B129" s="241" t="s">
        <v>300</v>
      </c>
      <c r="C129" s="241" t="s">
        <v>301</v>
      </c>
      <c r="D129" s="242" t="s">
        <v>205</v>
      </c>
      <c r="E129" s="458" t="s">
        <v>288</v>
      </c>
      <c r="F129" s="459"/>
      <c r="G129" s="460" t="s">
        <v>289</v>
      </c>
      <c r="H129" s="459"/>
      <c r="I129" s="460" t="s">
        <v>290</v>
      </c>
      <c r="J129" s="459"/>
      <c r="K129" s="460" t="s">
        <v>291</v>
      </c>
      <c r="L129" s="461"/>
      <c r="O129" s="153"/>
      <c r="P129" s="153"/>
    </row>
    <row r="130" spans="1:16" ht="12" thickBot="1">
      <c r="A130" s="243"/>
      <c r="B130" s="244"/>
      <c r="C130" s="244"/>
      <c r="D130" s="245"/>
      <c r="E130" s="216" t="s">
        <v>292</v>
      </c>
      <c r="F130" s="217" t="s">
        <v>293</v>
      </c>
      <c r="G130" s="218" t="s">
        <v>294</v>
      </c>
      <c r="H130" s="219" t="s">
        <v>293</v>
      </c>
      <c r="I130" s="220" t="s">
        <v>294</v>
      </c>
      <c r="J130" s="219" t="s">
        <v>293</v>
      </c>
      <c r="K130" s="220" t="s">
        <v>292</v>
      </c>
      <c r="L130" s="221" t="s">
        <v>293</v>
      </c>
      <c r="O130" s="153"/>
      <c r="P130" s="153"/>
    </row>
    <row r="131" spans="1:16">
      <c r="A131" s="246" t="s">
        <v>509</v>
      </c>
      <c r="B131" s="282" t="str">
        <f ca="1">VLOOKUP($B131,[4]자재!$A$683:$N$733,2,FALSE)</f>
        <v>KSM 6010-2종1급</v>
      </c>
      <c r="C131" s="248">
        <v>0.29599999999999999</v>
      </c>
      <c r="D131" s="375" t="str">
        <f ca="1">VLOOKUP($B131,[4]자재!$A$683:$N$733,4,FALSE)</f>
        <v>L</v>
      </c>
      <c r="E131" s="279"/>
      <c r="F131" s="251"/>
      <c r="G131" s="280"/>
      <c r="H131" s="281"/>
      <c r="I131" s="254"/>
      <c r="J131" s="364"/>
      <c r="K131" s="255"/>
      <c r="L131" s="256"/>
      <c r="O131" s="153"/>
      <c r="P131" s="153"/>
    </row>
    <row r="132" spans="1:16">
      <c r="A132" s="295" t="s">
        <v>504</v>
      </c>
      <c r="B132" s="296" t="s">
        <v>510</v>
      </c>
      <c r="C132" s="365">
        <v>1</v>
      </c>
      <c r="D132" s="297" t="s">
        <v>511</v>
      </c>
      <c r="E132" s="279"/>
      <c r="F132" s="251"/>
      <c r="G132" s="291"/>
      <c r="H132" s="273"/>
      <c r="I132" s="287"/>
      <c r="J132" s="287"/>
      <c r="K132" s="255"/>
      <c r="L132" s="256"/>
      <c r="O132" s="153"/>
      <c r="P132" s="153"/>
    </row>
    <row r="133" spans="1:16">
      <c r="A133" s="290" t="s">
        <v>24</v>
      </c>
      <c r="B133" s="282"/>
      <c r="C133" s="285">
        <v>5.7000000000000002E-2</v>
      </c>
      <c r="D133" s="249" t="s">
        <v>516</v>
      </c>
      <c r="E133" s="283"/>
      <c r="F133" s="253"/>
      <c r="G133" s="284"/>
      <c r="H133" s="253"/>
      <c r="I133" s="287"/>
      <c r="J133" s="287"/>
      <c r="K133" s="298"/>
      <c r="L133" s="299"/>
      <c r="O133" s="153"/>
      <c r="P133" s="153"/>
    </row>
    <row r="134" spans="1:16" ht="12" thickBot="1">
      <c r="A134" s="290" t="s">
        <v>3</v>
      </c>
      <c r="B134" s="282"/>
      <c r="C134" s="285">
        <v>6.0000000000000001E-3</v>
      </c>
      <c r="D134" s="249" t="s">
        <v>512</v>
      </c>
      <c r="E134" s="283"/>
      <c r="F134" s="253"/>
      <c r="G134" s="284"/>
      <c r="H134" s="253"/>
      <c r="I134" s="287"/>
      <c r="J134" s="287"/>
      <c r="K134" s="298"/>
      <c r="L134" s="299"/>
      <c r="O134" s="153"/>
      <c r="P134" s="153"/>
    </row>
    <row r="135" spans="1:16" ht="12" thickBot="1">
      <c r="A135" s="264" t="s">
        <v>305</v>
      </c>
      <c r="B135" s="265"/>
      <c r="C135" s="265"/>
      <c r="D135" s="266"/>
      <c r="E135" s="267"/>
      <c r="F135" s="268"/>
      <c r="G135" s="269"/>
      <c r="H135" s="268"/>
      <c r="I135" s="265"/>
      <c r="J135" s="270"/>
      <c r="K135" s="265"/>
      <c r="L135" s="271"/>
      <c r="O135" s="153"/>
      <c r="P135" s="153"/>
    </row>
    <row r="136" spans="1:16">
      <c r="A136" s="159"/>
      <c r="O136" s="153"/>
      <c r="P136" s="153"/>
    </row>
    <row r="137" spans="1:16">
      <c r="A137" s="159"/>
      <c r="O137" s="153"/>
      <c r="P137" s="153"/>
    </row>
    <row r="138" spans="1:16">
      <c r="A138" s="159"/>
      <c r="O138" s="153"/>
      <c r="P138" s="153"/>
    </row>
    <row r="139" spans="1:16">
      <c r="A139" s="159"/>
      <c r="O139" s="153"/>
      <c r="P139" s="153"/>
    </row>
    <row r="140" spans="1:16">
      <c r="A140" s="159"/>
      <c r="O140" s="153"/>
      <c r="P140" s="153"/>
    </row>
    <row r="141" spans="1:16">
      <c r="A141" s="159"/>
      <c r="O141" s="153"/>
      <c r="P141" s="153"/>
    </row>
    <row r="142" spans="1:16">
      <c r="A142" s="159"/>
      <c r="O142" s="153"/>
      <c r="P142" s="153"/>
    </row>
    <row r="143" spans="1:16">
      <c r="A143" s="159"/>
      <c r="O143" s="153"/>
      <c r="P143" s="153"/>
    </row>
    <row r="144" spans="1:16">
      <c r="A144" s="159"/>
      <c r="O144" s="153"/>
      <c r="P144" s="153"/>
    </row>
    <row r="145" spans="1:16">
      <c r="A145" s="159"/>
      <c r="O145" s="153"/>
      <c r="P145" s="153"/>
    </row>
    <row r="146" spans="1:16">
      <c r="A146" s="159"/>
      <c r="O146" s="153"/>
      <c r="P146" s="153"/>
    </row>
    <row r="147" spans="1:16">
      <c r="A147" s="159"/>
      <c r="O147" s="153"/>
      <c r="P147" s="153"/>
    </row>
    <row r="148" spans="1:16">
      <c r="A148" s="159"/>
      <c r="O148" s="153"/>
      <c r="P148" s="153"/>
    </row>
    <row r="149" spans="1:16">
      <c r="A149" s="159"/>
      <c r="O149" s="153"/>
      <c r="P149" s="153"/>
    </row>
    <row r="150" spans="1:16">
      <c r="A150" s="159"/>
      <c r="O150" s="153"/>
      <c r="P150" s="153"/>
    </row>
    <row r="151" spans="1:16">
      <c r="A151" s="159"/>
      <c r="O151" s="153"/>
      <c r="P151" s="153"/>
    </row>
    <row r="152" spans="1:16">
      <c r="A152" s="159"/>
      <c r="O152" s="153"/>
      <c r="P152" s="153"/>
    </row>
    <row r="153" spans="1:16">
      <c r="A153" s="159"/>
      <c r="O153" s="153"/>
      <c r="P153" s="153"/>
    </row>
    <row r="154" spans="1:16">
      <c r="A154" s="159"/>
      <c r="O154" s="153"/>
      <c r="P154" s="153"/>
    </row>
    <row r="155" spans="1:16">
      <c r="A155" s="159"/>
      <c r="O155" s="153"/>
      <c r="P155" s="153"/>
    </row>
    <row r="156" spans="1:16">
      <c r="A156" s="159"/>
      <c r="O156" s="153"/>
      <c r="P156" s="153"/>
    </row>
    <row r="157" spans="1:16">
      <c r="A157" s="159"/>
      <c r="O157" s="153"/>
      <c r="P157" s="153"/>
    </row>
    <row r="158" spans="1:16">
      <c r="A158" s="159"/>
      <c r="O158" s="153"/>
      <c r="P158" s="153"/>
    </row>
    <row r="159" spans="1:16">
      <c r="A159" s="159"/>
      <c r="O159" s="153"/>
      <c r="P159" s="153"/>
    </row>
    <row r="160" spans="1:16">
      <c r="A160" s="159"/>
      <c r="O160" s="153"/>
      <c r="P160" s="153"/>
    </row>
    <row r="161" spans="1:16">
      <c r="A161" s="159"/>
      <c r="O161" s="153"/>
      <c r="P161" s="153"/>
    </row>
    <row r="162" spans="1:16">
      <c r="A162" s="159"/>
      <c r="O162" s="153"/>
      <c r="P162" s="153"/>
    </row>
    <row r="163" spans="1:16">
      <c r="A163" s="159"/>
      <c r="O163" s="153"/>
      <c r="P163" s="153"/>
    </row>
    <row r="164" spans="1:16">
      <c r="A164" s="159"/>
      <c r="O164" s="153"/>
      <c r="P164" s="153"/>
    </row>
    <row r="165" spans="1:16">
      <c r="A165" s="159"/>
      <c r="O165" s="153"/>
      <c r="P165" s="153"/>
    </row>
    <row r="166" spans="1:16">
      <c r="A166" s="159"/>
      <c r="O166" s="153"/>
      <c r="P166" s="153"/>
    </row>
    <row r="167" spans="1:16">
      <c r="A167" s="159"/>
      <c r="O167" s="153"/>
      <c r="P167" s="153"/>
    </row>
    <row r="168" spans="1:16">
      <c r="A168" s="159"/>
      <c r="O168" s="153"/>
      <c r="P168" s="153"/>
    </row>
    <row r="169" spans="1:16">
      <c r="A169" s="159"/>
      <c r="O169" s="153"/>
      <c r="P169" s="153"/>
    </row>
    <row r="170" spans="1:16">
      <c r="A170" s="159"/>
      <c r="O170" s="153"/>
      <c r="P170" s="153"/>
    </row>
    <row r="171" spans="1:16">
      <c r="A171" s="159"/>
      <c r="O171" s="153"/>
      <c r="P171" s="153"/>
    </row>
    <row r="172" spans="1:16">
      <c r="A172" s="159"/>
      <c r="O172" s="153"/>
      <c r="P172" s="153"/>
    </row>
    <row r="173" spans="1:16">
      <c r="A173" s="159"/>
      <c r="O173" s="153"/>
      <c r="P173" s="153"/>
    </row>
    <row r="174" spans="1:16">
      <c r="A174" s="159"/>
      <c r="O174" s="153"/>
      <c r="P174" s="153"/>
    </row>
    <row r="175" spans="1:16">
      <c r="A175" s="159"/>
      <c r="O175" s="153"/>
      <c r="P175" s="153"/>
    </row>
    <row r="176" spans="1:16">
      <c r="A176" s="159"/>
      <c r="O176" s="153"/>
      <c r="P176" s="153"/>
    </row>
    <row r="177" spans="1:16">
      <c r="A177" s="159"/>
      <c r="O177" s="153"/>
      <c r="P177" s="153"/>
    </row>
    <row r="178" spans="1:16">
      <c r="A178" s="159"/>
      <c r="O178" s="153"/>
      <c r="P178" s="153"/>
    </row>
    <row r="179" spans="1:16">
      <c r="A179" s="159"/>
      <c r="O179" s="153"/>
      <c r="P179" s="153"/>
    </row>
    <row r="180" spans="1:16">
      <c r="A180" s="159"/>
      <c r="O180" s="153"/>
      <c r="P180" s="153"/>
    </row>
    <row r="181" spans="1:16">
      <c r="A181" s="159"/>
      <c r="O181" s="153"/>
      <c r="P181" s="153"/>
    </row>
    <row r="182" spans="1:16">
      <c r="A182" s="159"/>
      <c r="O182" s="153"/>
      <c r="P182" s="153"/>
    </row>
    <row r="183" spans="1:16">
      <c r="A183" s="159"/>
      <c r="O183" s="153"/>
      <c r="P183" s="153"/>
    </row>
    <row r="184" spans="1:16">
      <c r="A184" s="159"/>
      <c r="O184" s="153"/>
      <c r="P184" s="153"/>
    </row>
    <row r="185" spans="1:16">
      <c r="A185" s="159"/>
      <c r="O185" s="153"/>
      <c r="P185" s="153"/>
    </row>
    <row r="186" spans="1:16">
      <c r="A186" s="159"/>
      <c r="O186" s="153"/>
      <c r="P186" s="153"/>
    </row>
    <row r="187" spans="1:16">
      <c r="A187" s="159"/>
      <c r="O187" s="153"/>
      <c r="P187" s="153"/>
    </row>
    <row r="188" spans="1:16">
      <c r="A188" s="159"/>
      <c r="O188" s="153"/>
      <c r="P188" s="153"/>
    </row>
    <row r="189" spans="1:16">
      <c r="A189" s="159"/>
      <c r="O189" s="153"/>
      <c r="P189" s="153"/>
    </row>
    <row r="190" spans="1:16">
      <c r="A190" s="159"/>
      <c r="O190" s="153"/>
      <c r="P190" s="153"/>
    </row>
    <row r="191" spans="1:16">
      <c r="A191" s="159"/>
      <c r="O191" s="153"/>
      <c r="P191" s="153"/>
    </row>
    <row r="192" spans="1:16">
      <c r="A192" s="159"/>
      <c r="O192" s="153"/>
      <c r="P192" s="153"/>
    </row>
    <row r="193" spans="1:16">
      <c r="A193" s="159"/>
      <c r="O193" s="153"/>
      <c r="P193" s="153"/>
    </row>
    <row r="194" spans="1:16">
      <c r="A194" s="159"/>
      <c r="O194" s="153"/>
      <c r="P194" s="153"/>
    </row>
    <row r="195" spans="1:16">
      <c r="A195" s="159"/>
      <c r="O195" s="153"/>
      <c r="P195" s="153"/>
    </row>
    <row r="196" spans="1:16">
      <c r="A196" s="159"/>
      <c r="O196" s="153"/>
      <c r="P196" s="153"/>
    </row>
    <row r="197" spans="1:16">
      <c r="A197" s="159"/>
      <c r="O197" s="153"/>
      <c r="P197" s="153"/>
    </row>
    <row r="198" spans="1:16">
      <c r="A198" s="159"/>
      <c r="O198" s="153"/>
      <c r="P198" s="153"/>
    </row>
    <row r="199" spans="1:16">
      <c r="A199" s="159"/>
      <c r="O199" s="153"/>
      <c r="P199" s="153"/>
    </row>
    <row r="200" spans="1:16">
      <c r="A200" s="159"/>
      <c r="O200" s="153"/>
      <c r="P200" s="153"/>
    </row>
    <row r="201" spans="1:16">
      <c r="A201" s="159"/>
      <c r="O201" s="153"/>
      <c r="P201" s="153"/>
    </row>
    <row r="202" spans="1:16">
      <c r="A202" s="159"/>
      <c r="O202" s="153"/>
      <c r="P202" s="153"/>
    </row>
    <row r="203" spans="1:16">
      <c r="A203" s="159"/>
      <c r="O203" s="153"/>
      <c r="P203" s="153"/>
    </row>
    <row r="204" spans="1:16">
      <c r="A204" s="159"/>
      <c r="O204" s="153"/>
      <c r="P204" s="153"/>
    </row>
    <row r="205" spans="1:16">
      <c r="A205" s="159"/>
      <c r="O205" s="153"/>
      <c r="P205" s="153"/>
    </row>
    <row r="206" spans="1:16">
      <c r="A206" s="159"/>
      <c r="O206" s="153"/>
      <c r="P206" s="153"/>
    </row>
    <row r="207" spans="1:16">
      <c r="A207" s="159"/>
      <c r="O207" s="153"/>
      <c r="P207" s="153"/>
    </row>
    <row r="208" spans="1:16">
      <c r="A208" s="159"/>
      <c r="O208" s="153"/>
      <c r="P208" s="153"/>
    </row>
    <row r="209" spans="1:16">
      <c r="A209" s="159"/>
      <c r="O209" s="153"/>
      <c r="P209" s="153"/>
    </row>
    <row r="210" spans="1:16">
      <c r="A210" s="159"/>
      <c r="O210" s="153"/>
      <c r="P210" s="153"/>
    </row>
    <row r="211" spans="1:16">
      <c r="A211" s="159"/>
      <c r="O211" s="153"/>
      <c r="P211" s="153"/>
    </row>
    <row r="212" spans="1:16">
      <c r="A212" s="159"/>
      <c r="O212" s="153"/>
      <c r="P212" s="153"/>
    </row>
    <row r="213" spans="1:16">
      <c r="A213" s="159"/>
      <c r="O213" s="153"/>
      <c r="P213" s="153"/>
    </row>
    <row r="214" spans="1:16">
      <c r="A214" s="159"/>
      <c r="O214" s="153"/>
      <c r="P214" s="153"/>
    </row>
    <row r="215" spans="1:16">
      <c r="A215" s="159"/>
      <c r="O215" s="153"/>
      <c r="P215" s="153"/>
    </row>
    <row r="216" spans="1:16">
      <c r="A216" s="159"/>
      <c r="O216" s="153"/>
      <c r="P216" s="153"/>
    </row>
    <row r="217" spans="1:16">
      <c r="A217" s="159"/>
      <c r="O217" s="153"/>
      <c r="P217" s="153"/>
    </row>
    <row r="218" spans="1:16">
      <c r="A218" s="159"/>
      <c r="O218" s="153"/>
      <c r="P218" s="153"/>
    </row>
    <row r="219" spans="1:16">
      <c r="A219" s="159"/>
      <c r="O219" s="153"/>
      <c r="P219" s="153"/>
    </row>
    <row r="220" spans="1:16">
      <c r="A220" s="159"/>
      <c r="O220" s="153"/>
      <c r="P220" s="153"/>
    </row>
    <row r="221" spans="1:16">
      <c r="A221" s="159"/>
      <c r="O221" s="153"/>
      <c r="P221" s="153"/>
    </row>
    <row r="222" spans="1:16">
      <c r="A222" s="159"/>
      <c r="O222" s="153"/>
      <c r="P222" s="153"/>
    </row>
    <row r="223" spans="1:16">
      <c r="A223" s="159"/>
      <c r="O223" s="153"/>
      <c r="P223" s="153"/>
    </row>
    <row r="224" spans="1:16">
      <c r="A224" s="159"/>
      <c r="O224" s="153"/>
      <c r="P224" s="153"/>
    </row>
    <row r="225" spans="1:16">
      <c r="A225" s="159"/>
      <c r="O225" s="153"/>
      <c r="P225" s="153"/>
    </row>
    <row r="226" spans="1:16">
      <c r="A226" s="159"/>
      <c r="O226" s="153"/>
      <c r="P226" s="153"/>
    </row>
    <row r="227" spans="1:16">
      <c r="A227" s="159"/>
      <c r="O227" s="153"/>
      <c r="P227" s="153"/>
    </row>
    <row r="228" spans="1:16">
      <c r="A228" s="159"/>
      <c r="O228" s="153"/>
      <c r="P228" s="153"/>
    </row>
    <row r="229" spans="1:16">
      <c r="A229" s="159"/>
      <c r="O229" s="153"/>
      <c r="P229" s="153"/>
    </row>
    <row r="230" spans="1:16">
      <c r="A230" s="159"/>
      <c r="O230" s="153"/>
      <c r="P230" s="153"/>
    </row>
    <row r="231" spans="1:16">
      <c r="A231" s="159"/>
      <c r="O231" s="153"/>
      <c r="P231" s="153"/>
    </row>
    <row r="232" spans="1:16">
      <c r="A232" s="159"/>
      <c r="O232" s="153"/>
      <c r="P232" s="153"/>
    </row>
    <row r="233" spans="1:16">
      <c r="A233" s="159"/>
      <c r="O233" s="153"/>
      <c r="P233" s="153"/>
    </row>
    <row r="234" spans="1:16">
      <c r="A234" s="159"/>
      <c r="O234" s="153"/>
      <c r="P234" s="153"/>
    </row>
    <row r="235" spans="1:16">
      <c r="A235" s="159"/>
      <c r="O235" s="153"/>
      <c r="P235" s="153"/>
    </row>
    <row r="236" spans="1:16">
      <c r="A236" s="159"/>
      <c r="O236" s="153"/>
      <c r="P236" s="153"/>
    </row>
    <row r="237" spans="1:16">
      <c r="A237" s="159"/>
      <c r="O237" s="153"/>
      <c r="P237" s="153"/>
    </row>
    <row r="238" spans="1:16">
      <c r="A238" s="159"/>
      <c r="O238" s="153"/>
      <c r="P238" s="153"/>
    </row>
    <row r="239" spans="1:16">
      <c r="A239" s="159"/>
      <c r="O239" s="153"/>
      <c r="P239" s="153"/>
    </row>
    <row r="240" spans="1:16">
      <c r="A240" s="159"/>
      <c r="O240" s="153"/>
      <c r="P240" s="153"/>
    </row>
    <row r="241" spans="1:16">
      <c r="A241" s="159"/>
      <c r="O241" s="153"/>
      <c r="P241" s="153"/>
    </row>
    <row r="242" spans="1:16">
      <c r="A242" s="159"/>
      <c r="O242" s="153"/>
      <c r="P242" s="153"/>
    </row>
    <row r="243" spans="1:16">
      <c r="A243" s="159"/>
      <c r="O243" s="153"/>
      <c r="P243" s="153"/>
    </row>
    <row r="244" spans="1:16">
      <c r="A244" s="159"/>
      <c r="O244" s="153"/>
      <c r="P244" s="153"/>
    </row>
    <row r="245" spans="1:16">
      <c r="A245" s="159"/>
      <c r="O245" s="153"/>
      <c r="P245" s="153"/>
    </row>
    <row r="246" spans="1:16">
      <c r="A246" s="159"/>
      <c r="O246" s="153"/>
      <c r="P246" s="153"/>
    </row>
    <row r="247" spans="1:16">
      <c r="A247" s="159"/>
      <c r="O247" s="153"/>
      <c r="P247" s="153"/>
    </row>
    <row r="248" spans="1:16">
      <c r="A248" s="159"/>
      <c r="O248" s="153"/>
      <c r="P248" s="153"/>
    </row>
    <row r="249" spans="1:16">
      <c r="A249" s="159"/>
      <c r="O249" s="153"/>
      <c r="P249" s="153"/>
    </row>
    <row r="250" spans="1:16">
      <c r="A250" s="159"/>
      <c r="O250" s="153"/>
      <c r="P250" s="153"/>
    </row>
    <row r="251" spans="1:16">
      <c r="A251" s="159"/>
      <c r="O251" s="153"/>
      <c r="P251" s="153"/>
    </row>
    <row r="252" spans="1:16">
      <c r="A252" s="159"/>
      <c r="O252" s="153"/>
      <c r="P252" s="153"/>
    </row>
    <row r="253" spans="1:16">
      <c r="A253" s="159"/>
      <c r="O253" s="153"/>
      <c r="P253" s="153"/>
    </row>
    <row r="254" spans="1:16">
      <c r="A254" s="159"/>
      <c r="O254" s="153"/>
      <c r="P254" s="153"/>
    </row>
    <row r="255" spans="1:16">
      <c r="A255" s="159"/>
      <c r="O255" s="153"/>
      <c r="P255" s="153"/>
    </row>
    <row r="256" spans="1:16">
      <c r="A256" s="159"/>
      <c r="O256" s="153"/>
      <c r="P256" s="153"/>
    </row>
    <row r="257" spans="1:16">
      <c r="A257" s="159"/>
      <c r="O257" s="153"/>
      <c r="P257" s="153"/>
    </row>
    <row r="258" spans="1:16">
      <c r="A258" s="159"/>
      <c r="O258" s="153"/>
      <c r="P258" s="153"/>
    </row>
    <row r="259" spans="1:16">
      <c r="A259" s="159"/>
      <c r="O259" s="153"/>
      <c r="P259" s="153"/>
    </row>
    <row r="260" spans="1:16">
      <c r="A260" s="159"/>
      <c r="O260" s="153"/>
      <c r="P260" s="153"/>
    </row>
    <row r="261" spans="1:16">
      <c r="A261" s="159"/>
      <c r="O261" s="153"/>
      <c r="P261" s="153"/>
    </row>
    <row r="262" spans="1:16">
      <c r="A262" s="159"/>
      <c r="O262" s="153"/>
      <c r="P262" s="153"/>
    </row>
    <row r="263" spans="1:16">
      <c r="A263" s="159"/>
      <c r="O263" s="153"/>
      <c r="P263" s="153"/>
    </row>
    <row r="264" spans="1:16">
      <c r="A264" s="159"/>
      <c r="O264" s="153"/>
      <c r="P264" s="153"/>
    </row>
    <row r="265" spans="1:16">
      <c r="A265" s="159"/>
      <c r="O265" s="153"/>
      <c r="P265" s="153"/>
    </row>
    <row r="266" spans="1:16">
      <c r="A266" s="159"/>
      <c r="O266" s="153"/>
      <c r="P266" s="153"/>
    </row>
    <row r="267" spans="1:16">
      <c r="A267" s="159"/>
      <c r="O267" s="153"/>
      <c r="P267" s="153"/>
    </row>
    <row r="268" spans="1:16">
      <c r="A268" s="159"/>
      <c r="O268" s="153"/>
      <c r="P268" s="153"/>
    </row>
    <row r="269" spans="1:16">
      <c r="A269" s="159"/>
      <c r="O269" s="153"/>
      <c r="P269" s="153"/>
    </row>
    <row r="270" spans="1:16">
      <c r="A270" s="159"/>
      <c r="O270" s="153"/>
      <c r="P270" s="153"/>
    </row>
    <row r="271" spans="1:16">
      <c r="A271" s="159"/>
      <c r="O271" s="153"/>
      <c r="P271" s="153"/>
    </row>
    <row r="272" spans="1:16">
      <c r="A272" s="159"/>
      <c r="O272" s="153"/>
      <c r="P272" s="153"/>
    </row>
    <row r="273" spans="1:16">
      <c r="A273" s="159"/>
      <c r="O273" s="153"/>
      <c r="P273" s="153"/>
    </row>
    <row r="274" spans="1:16">
      <c r="A274" s="159"/>
      <c r="O274" s="153"/>
      <c r="P274" s="153"/>
    </row>
    <row r="275" spans="1:16">
      <c r="A275" s="159"/>
      <c r="O275" s="153"/>
      <c r="P275" s="153"/>
    </row>
    <row r="276" spans="1:16">
      <c r="A276" s="159"/>
      <c r="O276" s="153"/>
      <c r="P276" s="153"/>
    </row>
    <row r="277" spans="1:16">
      <c r="A277" s="159"/>
      <c r="O277" s="153"/>
      <c r="P277" s="153"/>
    </row>
    <row r="278" spans="1:16">
      <c r="A278" s="159"/>
      <c r="O278" s="153"/>
      <c r="P278" s="153"/>
    </row>
    <row r="279" spans="1:16">
      <c r="A279" s="159"/>
      <c r="O279" s="153"/>
      <c r="P279" s="153"/>
    </row>
    <row r="280" spans="1:16">
      <c r="A280" s="159"/>
      <c r="O280" s="153"/>
      <c r="P280" s="153"/>
    </row>
    <row r="281" spans="1:16">
      <c r="A281" s="159"/>
      <c r="O281" s="153"/>
      <c r="P281" s="153"/>
    </row>
    <row r="282" spans="1:16">
      <c r="A282" s="159"/>
      <c r="O282" s="153"/>
      <c r="P282" s="153"/>
    </row>
    <row r="283" spans="1:16">
      <c r="A283" s="159"/>
      <c r="O283" s="153"/>
      <c r="P283" s="153"/>
    </row>
    <row r="284" spans="1:16">
      <c r="A284" s="159"/>
      <c r="O284" s="153"/>
      <c r="P284" s="153"/>
    </row>
    <row r="285" spans="1:16">
      <c r="A285" s="159"/>
      <c r="O285" s="153"/>
      <c r="P285" s="153"/>
    </row>
    <row r="286" spans="1:16">
      <c r="A286" s="159"/>
      <c r="O286" s="153"/>
      <c r="P286" s="153"/>
    </row>
    <row r="287" spans="1:16">
      <c r="A287" s="159"/>
      <c r="O287" s="153"/>
      <c r="P287" s="153"/>
    </row>
    <row r="288" spans="1:16">
      <c r="A288" s="159"/>
      <c r="O288" s="153"/>
      <c r="P288" s="153"/>
    </row>
    <row r="289" spans="1:16">
      <c r="A289" s="159"/>
      <c r="O289" s="153"/>
      <c r="P289" s="153"/>
    </row>
    <row r="290" spans="1:16">
      <c r="A290" s="159"/>
      <c r="O290" s="153"/>
      <c r="P290" s="153"/>
    </row>
    <row r="291" spans="1:16">
      <c r="A291" s="159"/>
      <c r="O291" s="153"/>
      <c r="P291" s="153"/>
    </row>
    <row r="292" spans="1:16">
      <c r="A292" s="159"/>
      <c r="O292" s="153"/>
      <c r="P292" s="153"/>
    </row>
    <row r="293" spans="1:16">
      <c r="A293" s="159"/>
      <c r="O293" s="153"/>
      <c r="P293" s="153"/>
    </row>
    <row r="294" spans="1:16">
      <c r="A294" s="159"/>
      <c r="O294" s="153"/>
      <c r="P294" s="153"/>
    </row>
    <row r="295" spans="1:16">
      <c r="A295" s="159"/>
      <c r="O295" s="153"/>
      <c r="P295" s="153"/>
    </row>
    <row r="296" spans="1:16">
      <c r="A296" s="159"/>
      <c r="O296" s="153"/>
      <c r="P296" s="153"/>
    </row>
    <row r="297" spans="1:16">
      <c r="A297" s="159"/>
      <c r="O297" s="153"/>
      <c r="P297" s="153"/>
    </row>
    <row r="298" spans="1:16">
      <c r="A298" s="159"/>
      <c r="O298" s="153"/>
      <c r="P298" s="153"/>
    </row>
    <row r="299" spans="1:16">
      <c r="A299" s="159"/>
      <c r="O299" s="153"/>
      <c r="P299" s="153"/>
    </row>
    <row r="300" spans="1:16">
      <c r="A300" s="159"/>
      <c r="O300" s="153"/>
      <c r="P300" s="153"/>
    </row>
    <row r="301" spans="1:16">
      <c r="A301" s="159"/>
      <c r="O301" s="153"/>
      <c r="P301" s="153"/>
    </row>
    <row r="302" spans="1:16">
      <c r="A302" s="159"/>
      <c r="O302" s="153"/>
      <c r="P302" s="153"/>
    </row>
    <row r="303" spans="1:16">
      <c r="A303" s="159"/>
      <c r="O303" s="153"/>
      <c r="P303" s="153"/>
    </row>
    <row r="304" spans="1:16">
      <c r="A304" s="159"/>
      <c r="O304" s="153"/>
      <c r="P304" s="153"/>
    </row>
    <row r="305" spans="1:16">
      <c r="A305" s="159"/>
      <c r="O305" s="153"/>
      <c r="P305" s="153"/>
    </row>
    <row r="306" spans="1:16">
      <c r="A306" s="159"/>
      <c r="O306" s="153"/>
      <c r="P306" s="153"/>
    </row>
    <row r="307" spans="1:16">
      <c r="A307" s="159"/>
      <c r="O307" s="153"/>
      <c r="P307" s="153"/>
    </row>
    <row r="308" spans="1:16">
      <c r="A308" s="159"/>
      <c r="O308" s="153"/>
      <c r="P308" s="153"/>
    </row>
    <row r="309" spans="1:16">
      <c r="A309" s="159"/>
      <c r="O309" s="153"/>
      <c r="P309" s="153"/>
    </row>
    <row r="310" spans="1:16">
      <c r="A310" s="159"/>
      <c r="O310" s="153"/>
      <c r="P310" s="153"/>
    </row>
    <row r="311" spans="1:16">
      <c r="A311" s="159"/>
      <c r="O311" s="153"/>
      <c r="P311" s="153"/>
    </row>
    <row r="312" spans="1:16">
      <c r="A312" s="159"/>
      <c r="O312" s="153"/>
      <c r="P312" s="153"/>
    </row>
    <row r="313" spans="1:16">
      <c r="A313" s="159"/>
      <c r="O313" s="153"/>
      <c r="P313" s="153"/>
    </row>
    <row r="314" spans="1:16">
      <c r="A314" s="159"/>
      <c r="O314" s="153"/>
      <c r="P314" s="153"/>
    </row>
    <row r="315" spans="1:16">
      <c r="A315" s="159"/>
      <c r="O315" s="153"/>
      <c r="P315" s="153"/>
    </row>
    <row r="316" spans="1:16">
      <c r="A316" s="159"/>
      <c r="O316" s="153"/>
      <c r="P316" s="153"/>
    </row>
    <row r="317" spans="1:16">
      <c r="A317" s="159"/>
      <c r="O317" s="153"/>
      <c r="P317" s="153"/>
    </row>
    <row r="318" spans="1:16">
      <c r="A318" s="159"/>
      <c r="O318" s="153"/>
      <c r="P318" s="153"/>
    </row>
    <row r="319" spans="1:16">
      <c r="A319" s="159"/>
      <c r="O319" s="153"/>
      <c r="P319" s="153"/>
    </row>
    <row r="320" spans="1:16">
      <c r="A320" s="159"/>
      <c r="O320" s="153"/>
      <c r="P320" s="153"/>
    </row>
    <row r="321" spans="1:16">
      <c r="A321" s="159"/>
      <c r="O321" s="153"/>
      <c r="P321" s="153"/>
    </row>
    <row r="322" spans="1:16">
      <c r="A322" s="159"/>
      <c r="O322" s="153"/>
      <c r="P322" s="153"/>
    </row>
    <row r="323" spans="1:16">
      <c r="A323" s="159"/>
      <c r="O323" s="153"/>
      <c r="P323" s="153"/>
    </row>
    <row r="324" spans="1:16">
      <c r="A324" s="159"/>
      <c r="O324" s="153"/>
      <c r="P324" s="153"/>
    </row>
    <row r="325" spans="1:16">
      <c r="A325" s="159"/>
      <c r="O325" s="153"/>
      <c r="P325" s="153"/>
    </row>
    <row r="326" spans="1:16">
      <c r="A326" s="159"/>
      <c r="O326" s="153"/>
      <c r="P326" s="153"/>
    </row>
    <row r="327" spans="1:16">
      <c r="A327" s="159"/>
      <c r="O327" s="153"/>
      <c r="P327" s="153"/>
    </row>
    <row r="328" spans="1:16">
      <c r="A328" s="159"/>
      <c r="O328" s="153"/>
      <c r="P328" s="153"/>
    </row>
    <row r="329" spans="1:16">
      <c r="A329" s="159"/>
      <c r="O329" s="153"/>
      <c r="P329" s="153"/>
    </row>
    <row r="330" spans="1:16">
      <c r="A330" s="159"/>
      <c r="O330" s="153"/>
      <c r="P330" s="153"/>
    </row>
    <row r="331" spans="1:16">
      <c r="A331" s="159"/>
      <c r="O331" s="153"/>
      <c r="P331" s="153"/>
    </row>
    <row r="332" spans="1:16">
      <c r="A332" s="159"/>
      <c r="O332" s="153"/>
      <c r="P332" s="153"/>
    </row>
    <row r="333" spans="1:16">
      <c r="A333" s="159"/>
      <c r="O333" s="153"/>
      <c r="P333" s="153"/>
    </row>
    <row r="334" spans="1:16">
      <c r="A334" s="159"/>
      <c r="O334" s="153"/>
      <c r="P334" s="153"/>
    </row>
    <row r="335" spans="1:16">
      <c r="A335" s="159"/>
      <c r="O335" s="153"/>
      <c r="P335" s="153"/>
    </row>
    <row r="336" spans="1:16">
      <c r="A336" s="159"/>
      <c r="O336" s="153"/>
      <c r="P336" s="153"/>
    </row>
    <row r="337" spans="1:16">
      <c r="A337" s="159"/>
      <c r="O337" s="153"/>
      <c r="P337" s="153"/>
    </row>
    <row r="338" spans="1:16">
      <c r="A338" s="159"/>
      <c r="O338" s="153"/>
      <c r="P338" s="153"/>
    </row>
    <row r="339" spans="1:16">
      <c r="A339" s="159"/>
      <c r="O339" s="153"/>
      <c r="P339" s="153"/>
    </row>
    <row r="340" spans="1:16">
      <c r="A340" s="159"/>
      <c r="O340" s="153"/>
      <c r="P340" s="153"/>
    </row>
    <row r="341" spans="1:16">
      <c r="A341" s="159"/>
      <c r="O341" s="153"/>
      <c r="P341" s="153"/>
    </row>
    <row r="342" spans="1:16">
      <c r="A342" s="159"/>
      <c r="O342" s="153"/>
      <c r="P342" s="153"/>
    </row>
    <row r="343" spans="1:16">
      <c r="A343" s="159"/>
      <c r="O343" s="153"/>
      <c r="P343" s="153"/>
    </row>
    <row r="344" spans="1:16">
      <c r="A344" s="159"/>
      <c r="O344" s="153"/>
      <c r="P344" s="153"/>
    </row>
    <row r="345" spans="1:16">
      <c r="A345" s="159"/>
      <c r="O345" s="153"/>
      <c r="P345" s="153"/>
    </row>
    <row r="346" spans="1:16">
      <c r="A346" s="159"/>
      <c r="O346" s="153"/>
      <c r="P346" s="153"/>
    </row>
    <row r="347" spans="1:16">
      <c r="A347" s="159"/>
      <c r="O347" s="153"/>
      <c r="P347" s="153"/>
    </row>
    <row r="348" spans="1:16">
      <c r="A348" s="159"/>
      <c r="O348" s="153"/>
      <c r="P348" s="153"/>
    </row>
    <row r="349" spans="1:16">
      <c r="A349" s="159"/>
      <c r="O349" s="153"/>
      <c r="P349" s="153"/>
    </row>
    <row r="350" spans="1:16">
      <c r="A350" s="159"/>
      <c r="O350" s="153"/>
      <c r="P350" s="153"/>
    </row>
    <row r="351" spans="1:16">
      <c r="A351" s="159"/>
      <c r="O351" s="153"/>
      <c r="P351" s="153"/>
    </row>
    <row r="352" spans="1:16">
      <c r="A352" s="159"/>
      <c r="O352" s="153"/>
      <c r="P352" s="153"/>
    </row>
    <row r="353" spans="1:16">
      <c r="A353" s="159"/>
      <c r="O353" s="153"/>
      <c r="P353" s="153"/>
    </row>
    <row r="354" spans="1:16">
      <c r="A354" s="159"/>
      <c r="O354" s="153"/>
      <c r="P354" s="153"/>
    </row>
    <row r="355" spans="1:16">
      <c r="A355" s="159"/>
      <c r="O355" s="153"/>
      <c r="P355" s="153"/>
    </row>
    <row r="356" spans="1:16">
      <c r="A356" s="159"/>
      <c r="O356" s="153"/>
      <c r="P356" s="153"/>
    </row>
    <row r="357" spans="1:16">
      <c r="A357" s="159"/>
      <c r="O357" s="153"/>
      <c r="P357" s="153"/>
    </row>
    <row r="358" spans="1:16">
      <c r="A358" s="159"/>
      <c r="O358" s="153"/>
      <c r="P358" s="153"/>
    </row>
    <row r="359" spans="1:16">
      <c r="A359" s="159"/>
      <c r="O359" s="153"/>
      <c r="P359" s="153"/>
    </row>
    <row r="360" spans="1:16">
      <c r="A360" s="159"/>
      <c r="O360" s="153"/>
      <c r="P360" s="153"/>
    </row>
    <row r="361" spans="1:16">
      <c r="A361" s="159"/>
      <c r="O361" s="153"/>
      <c r="P361" s="153"/>
    </row>
    <row r="362" spans="1:16">
      <c r="A362" s="159"/>
      <c r="O362" s="153"/>
      <c r="P362" s="153"/>
    </row>
    <row r="363" spans="1:16">
      <c r="A363" s="159"/>
      <c r="O363" s="153"/>
      <c r="P363" s="153"/>
    </row>
    <row r="364" spans="1:16">
      <c r="A364" s="159"/>
      <c r="O364" s="153"/>
      <c r="P364" s="153"/>
    </row>
    <row r="365" spans="1:16">
      <c r="A365" s="159"/>
      <c r="O365" s="153"/>
      <c r="P365" s="153"/>
    </row>
    <row r="366" spans="1:16">
      <c r="A366" s="159"/>
      <c r="O366" s="153"/>
      <c r="P366" s="153"/>
    </row>
    <row r="367" spans="1:16">
      <c r="A367" s="159"/>
      <c r="O367" s="153"/>
      <c r="P367" s="153"/>
    </row>
    <row r="368" spans="1:16">
      <c r="A368" s="159"/>
      <c r="O368" s="153"/>
      <c r="P368" s="153"/>
    </row>
    <row r="369" spans="1:16">
      <c r="A369" s="159"/>
      <c r="O369" s="153"/>
      <c r="P369" s="153"/>
    </row>
    <row r="370" spans="1:16">
      <c r="A370" s="159"/>
      <c r="O370" s="153"/>
      <c r="P370" s="153"/>
    </row>
    <row r="371" spans="1:16">
      <c r="A371" s="159"/>
      <c r="O371" s="153"/>
      <c r="P371" s="153"/>
    </row>
    <row r="372" spans="1:16">
      <c r="A372" s="159"/>
      <c r="O372" s="153"/>
      <c r="P372" s="153"/>
    </row>
    <row r="373" spans="1:16">
      <c r="A373" s="159"/>
      <c r="O373" s="153"/>
      <c r="P373" s="153"/>
    </row>
    <row r="374" spans="1:16">
      <c r="A374" s="159"/>
      <c r="O374" s="153"/>
      <c r="P374" s="153"/>
    </row>
    <row r="375" spans="1:16">
      <c r="A375" s="159"/>
      <c r="O375" s="153"/>
      <c r="P375" s="153"/>
    </row>
    <row r="376" spans="1:16">
      <c r="A376" s="159"/>
      <c r="O376" s="153"/>
      <c r="P376" s="153"/>
    </row>
    <row r="377" spans="1:16">
      <c r="A377" s="159"/>
      <c r="O377" s="153"/>
      <c r="P377" s="153"/>
    </row>
    <row r="378" spans="1:16">
      <c r="A378" s="159"/>
      <c r="O378" s="153"/>
      <c r="P378" s="153"/>
    </row>
    <row r="379" spans="1:16">
      <c r="A379" s="159"/>
      <c r="O379" s="153"/>
      <c r="P379" s="153"/>
    </row>
    <row r="380" spans="1:16">
      <c r="A380" s="159"/>
      <c r="O380" s="153"/>
      <c r="P380" s="153"/>
    </row>
    <row r="381" spans="1:16">
      <c r="A381" s="159"/>
      <c r="O381" s="153"/>
      <c r="P381" s="153"/>
    </row>
    <row r="382" spans="1:16">
      <c r="A382" s="159"/>
      <c r="O382" s="153"/>
      <c r="P382" s="153"/>
    </row>
    <row r="383" spans="1:16">
      <c r="A383" s="159"/>
      <c r="O383" s="153"/>
      <c r="P383" s="153"/>
    </row>
    <row r="384" spans="1:16">
      <c r="A384" s="159"/>
      <c r="O384" s="153"/>
      <c r="P384" s="153"/>
    </row>
    <row r="385" spans="1:16">
      <c r="A385" s="159"/>
      <c r="O385" s="153"/>
      <c r="P385" s="153"/>
    </row>
    <row r="386" spans="1:16">
      <c r="A386" s="159"/>
      <c r="O386" s="153"/>
      <c r="P386" s="153"/>
    </row>
    <row r="387" spans="1:16">
      <c r="A387" s="159"/>
      <c r="O387" s="153"/>
      <c r="P387" s="153"/>
    </row>
    <row r="388" spans="1:16">
      <c r="A388" s="159"/>
      <c r="O388" s="153"/>
      <c r="P388" s="153"/>
    </row>
    <row r="389" spans="1:16">
      <c r="A389" s="159"/>
      <c r="O389" s="153"/>
      <c r="P389" s="153"/>
    </row>
    <row r="390" spans="1:16">
      <c r="A390" s="159"/>
      <c r="O390" s="153"/>
      <c r="P390" s="153"/>
    </row>
    <row r="391" spans="1:16">
      <c r="A391" s="159"/>
      <c r="O391" s="153"/>
      <c r="P391" s="153"/>
    </row>
    <row r="392" spans="1:16">
      <c r="A392" s="159"/>
      <c r="O392" s="153"/>
      <c r="P392" s="153"/>
    </row>
    <row r="393" spans="1:16">
      <c r="A393" s="159"/>
      <c r="O393" s="153"/>
      <c r="P393" s="153"/>
    </row>
    <row r="394" spans="1:16">
      <c r="A394" s="159"/>
      <c r="O394" s="153"/>
      <c r="P394" s="153"/>
    </row>
    <row r="395" spans="1:16">
      <c r="A395" s="159"/>
      <c r="O395" s="153"/>
      <c r="P395" s="153"/>
    </row>
    <row r="396" spans="1:16">
      <c r="A396" s="159"/>
      <c r="O396" s="153"/>
      <c r="P396" s="153"/>
    </row>
    <row r="397" spans="1:16">
      <c r="A397" s="159"/>
      <c r="O397" s="153"/>
      <c r="P397" s="153"/>
    </row>
    <row r="398" spans="1:16">
      <c r="A398" s="159"/>
      <c r="O398" s="153"/>
      <c r="P398" s="153"/>
    </row>
    <row r="399" spans="1:16">
      <c r="A399" s="159"/>
      <c r="O399" s="153"/>
      <c r="P399" s="153"/>
    </row>
    <row r="400" spans="1:16">
      <c r="A400" s="159"/>
      <c r="O400" s="153"/>
      <c r="P400" s="153"/>
    </row>
    <row r="401" spans="1:16">
      <c r="A401" s="159"/>
      <c r="O401" s="153"/>
      <c r="P401" s="153"/>
    </row>
    <row r="402" spans="1:16">
      <c r="A402" s="159"/>
      <c r="O402" s="153"/>
      <c r="P402" s="153"/>
    </row>
    <row r="403" spans="1:16">
      <c r="A403" s="159"/>
      <c r="O403" s="153"/>
      <c r="P403" s="153"/>
    </row>
    <row r="404" spans="1:16">
      <c r="A404" s="159"/>
      <c r="O404" s="153"/>
      <c r="P404" s="153"/>
    </row>
    <row r="405" spans="1:16">
      <c r="A405" s="159"/>
      <c r="O405" s="153"/>
      <c r="P405" s="153"/>
    </row>
    <row r="406" spans="1:16">
      <c r="A406" s="159"/>
      <c r="O406" s="153"/>
      <c r="P406" s="153"/>
    </row>
    <row r="407" spans="1:16">
      <c r="A407" s="159"/>
      <c r="O407" s="153"/>
      <c r="P407" s="153"/>
    </row>
    <row r="408" spans="1:16">
      <c r="A408" s="159"/>
      <c r="O408" s="153"/>
      <c r="P408" s="153"/>
    </row>
    <row r="409" spans="1:16">
      <c r="A409" s="159"/>
      <c r="O409" s="153"/>
      <c r="P409" s="153"/>
    </row>
    <row r="410" spans="1:16">
      <c r="A410" s="159"/>
      <c r="O410" s="153"/>
      <c r="P410" s="153"/>
    </row>
    <row r="411" spans="1:16">
      <c r="A411" s="159"/>
      <c r="O411" s="153"/>
      <c r="P411" s="153"/>
    </row>
    <row r="412" spans="1:16">
      <c r="A412" s="159"/>
      <c r="O412" s="153"/>
      <c r="P412" s="153"/>
    </row>
    <row r="413" spans="1:16">
      <c r="A413" s="159"/>
      <c r="O413" s="153"/>
      <c r="P413" s="153"/>
    </row>
    <row r="414" spans="1:16">
      <c r="A414" s="159"/>
      <c r="O414" s="153"/>
      <c r="P414" s="153"/>
    </row>
    <row r="415" spans="1:16">
      <c r="A415" s="159"/>
      <c r="O415" s="153"/>
      <c r="P415" s="153"/>
    </row>
    <row r="416" spans="1:16">
      <c r="A416" s="159"/>
      <c r="O416" s="153"/>
      <c r="P416" s="153"/>
    </row>
    <row r="417" spans="1:16">
      <c r="A417" s="159"/>
      <c r="O417" s="153"/>
      <c r="P417" s="153"/>
    </row>
    <row r="418" spans="1:16">
      <c r="A418" s="159"/>
      <c r="O418" s="153"/>
      <c r="P418" s="153"/>
    </row>
    <row r="419" spans="1:16">
      <c r="A419" s="159"/>
      <c r="O419" s="153"/>
      <c r="P419" s="153"/>
    </row>
    <row r="420" spans="1:16">
      <c r="A420" s="159"/>
      <c r="O420" s="153"/>
      <c r="P420" s="153"/>
    </row>
    <row r="421" spans="1:16">
      <c r="A421" s="159"/>
      <c r="O421" s="153"/>
      <c r="P421" s="153"/>
    </row>
    <row r="422" spans="1:16">
      <c r="A422" s="159"/>
      <c r="O422" s="153"/>
      <c r="P422" s="153"/>
    </row>
    <row r="423" spans="1:16">
      <c r="A423" s="159"/>
      <c r="O423" s="153"/>
      <c r="P423" s="153"/>
    </row>
    <row r="424" spans="1:16">
      <c r="A424" s="159"/>
      <c r="O424" s="153"/>
      <c r="P424" s="153"/>
    </row>
    <row r="425" spans="1:16">
      <c r="A425" s="159"/>
      <c r="O425" s="153"/>
      <c r="P425" s="153"/>
    </row>
    <row r="426" spans="1:16">
      <c r="A426" s="159"/>
      <c r="O426" s="153"/>
      <c r="P426" s="153"/>
    </row>
    <row r="427" spans="1:16">
      <c r="A427" s="159"/>
      <c r="O427" s="153"/>
      <c r="P427" s="153"/>
    </row>
    <row r="428" spans="1:16">
      <c r="A428" s="159"/>
      <c r="O428" s="153"/>
      <c r="P428" s="153"/>
    </row>
    <row r="429" spans="1:16">
      <c r="A429" s="159"/>
      <c r="O429" s="153"/>
      <c r="P429" s="153"/>
    </row>
    <row r="430" spans="1:16">
      <c r="A430" s="159"/>
      <c r="O430" s="153"/>
      <c r="P430" s="153"/>
    </row>
    <row r="431" spans="1:16">
      <c r="A431" s="159"/>
      <c r="O431" s="153"/>
      <c r="P431" s="153"/>
    </row>
    <row r="432" spans="1:16">
      <c r="A432" s="159"/>
      <c r="O432" s="153"/>
      <c r="P432" s="153"/>
    </row>
    <row r="433" spans="1:16">
      <c r="A433" s="159"/>
      <c r="O433" s="153"/>
      <c r="P433" s="153"/>
    </row>
    <row r="434" spans="1:16">
      <c r="A434" s="159"/>
      <c r="O434" s="153"/>
      <c r="P434" s="153"/>
    </row>
    <row r="435" spans="1:16">
      <c r="A435" s="159"/>
      <c r="O435" s="153"/>
      <c r="P435" s="153"/>
    </row>
    <row r="436" spans="1:16">
      <c r="A436" s="159"/>
      <c r="O436" s="153"/>
      <c r="P436" s="153"/>
    </row>
    <row r="437" spans="1:16">
      <c r="A437" s="159"/>
      <c r="O437" s="153"/>
      <c r="P437" s="153"/>
    </row>
    <row r="438" spans="1:16">
      <c r="A438" s="159"/>
      <c r="O438" s="153"/>
      <c r="P438" s="153"/>
    </row>
    <row r="439" spans="1:16">
      <c r="A439" s="159"/>
      <c r="O439" s="153"/>
      <c r="P439" s="153"/>
    </row>
    <row r="440" spans="1:16">
      <c r="A440" s="159"/>
      <c r="O440" s="153"/>
      <c r="P440" s="153"/>
    </row>
    <row r="441" spans="1:16">
      <c r="A441" s="159"/>
      <c r="O441" s="153"/>
      <c r="P441" s="153"/>
    </row>
    <row r="442" spans="1:16">
      <c r="A442" s="159"/>
      <c r="O442" s="153"/>
      <c r="P442" s="153"/>
    </row>
    <row r="443" spans="1:16">
      <c r="A443" s="159"/>
      <c r="O443" s="153"/>
      <c r="P443" s="153"/>
    </row>
    <row r="444" spans="1:16">
      <c r="A444" s="159"/>
      <c r="O444" s="153"/>
      <c r="P444" s="153"/>
    </row>
    <row r="445" spans="1:16">
      <c r="A445" s="159"/>
      <c r="O445" s="153"/>
      <c r="P445" s="153"/>
    </row>
    <row r="446" spans="1:16">
      <c r="A446" s="159"/>
      <c r="O446" s="153"/>
      <c r="P446" s="153"/>
    </row>
    <row r="447" spans="1:16">
      <c r="A447" s="159"/>
      <c r="O447" s="153"/>
      <c r="P447" s="153"/>
    </row>
    <row r="448" spans="1:16">
      <c r="A448" s="159"/>
      <c r="O448" s="153"/>
      <c r="P448" s="153"/>
    </row>
    <row r="449" spans="1:16">
      <c r="A449" s="159"/>
      <c r="O449" s="153"/>
      <c r="P449" s="153"/>
    </row>
    <row r="450" spans="1:16">
      <c r="A450" s="159"/>
      <c r="O450" s="153"/>
      <c r="P450" s="153"/>
    </row>
    <row r="451" spans="1:16">
      <c r="A451" s="159"/>
      <c r="O451" s="153"/>
      <c r="P451" s="153"/>
    </row>
    <row r="452" spans="1:16">
      <c r="A452" s="159"/>
      <c r="O452" s="153"/>
      <c r="P452" s="153"/>
    </row>
    <row r="453" spans="1:16">
      <c r="A453" s="159"/>
      <c r="O453" s="153"/>
      <c r="P453" s="153"/>
    </row>
    <row r="454" spans="1:16">
      <c r="A454" s="159"/>
      <c r="O454" s="153"/>
      <c r="P454" s="153"/>
    </row>
    <row r="455" spans="1:16">
      <c r="A455" s="159"/>
      <c r="O455" s="153"/>
      <c r="P455" s="153"/>
    </row>
    <row r="456" spans="1:16">
      <c r="A456" s="159"/>
      <c r="O456" s="153"/>
      <c r="P456" s="153"/>
    </row>
    <row r="457" spans="1:16">
      <c r="A457" s="159"/>
      <c r="O457" s="153"/>
      <c r="P457" s="153"/>
    </row>
    <row r="458" spans="1:16">
      <c r="A458" s="159"/>
      <c r="O458" s="153"/>
      <c r="P458" s="153"/>
    </row>
    <row r="459" spans="1:16">
      <c r="A459" s="159"/>
      <c r="O459" s="153"/>
      <c r="P459" s="153"/>
    </row>
    <row r="460" spans="1:16">
      <c r="A460" s="159"/>
      <c r="O460" s="153"/>
      <c r="P460" s="153"/>
    </row>
    <row r="461" spans="1:16">
      <c r="A461" s="159"/>
      <c r="O461" s="153"/>
      <c r="P461" s="153"/>
    </row>
    <row r="462" spans="1:16">
      <c r="A462" s="159"/>
      <c r="O462" s="153"/>
      <c r="P462" s="153"/>
    </row>
    <row r="463" spans="1:16">
      <c r="A463" s="159"/>
      <c r="O463" s="153"/>
      <c r="P463" s="153"/>
    </row>
    <row r="464" spans="1:16">
      <c r="A464" s="159"/>
      <c r="O464" s="153"/>
      <c r="P464" s="153"/>
    </row>
    <row r="465" spans="1:16">
      <c r="A465" s="159"/>
      <c r="O465" s="153"/>
      <c r="P465" s="153"/>
    </row>
    <row r="466" spans="1:16">
      <c r="A466" s="159"/>
      <c r="O466" s="153"/>
      <c r="P466" s="153"/>
    </row>
    <row r="467" spans="1:16">
      <c r="A467" s="159"/>
      <c r="O467" s="153"/>
      <c r="P467" s="153"/>
    </row>
    <row r="468" spans="1:16">
      <c r="A468" s="159"/>
      <c r="O468" s="153"/>
      <c r="P468" s="153"/>
    </row>
    <row r="469" spans="1:16">
      <c r="A469" s="159"/>
      <c r="O469" s="153"/>
      <c r="P469" s="153"/>
    </row>
    <row r="470" spans="1:16">
      <c r="A470" s="159"/>
      <c r="O470" s="153"/>
      <c r="P470" s="153"/>
    </row>
    <row r="471" spans="1:16">
      <c r="A471" s="159"/>
      <c r="O471" s="153"/>
      <c r="P471" s="153"/>
    </row>
    <row r="472" spans="1:16">
      <c r="A472" s="159"/>
      <c r="O472" s="153"/>
      <c r="P472" s="153"/>
    </row>
    <row r="473" spans="1:16">
      <c r="A473" s="159"/>
      <c r="O473" s="153"/>
      <c r="P473" s="153"/>
    </row>
    <row r="474" spans="1:16">
      <c r="A474" s="159"/>
      <c r="O474" s="153"/>
      <c r="P474" s="153"/>
    </row>
    <row r="475" spans="1:16">
      <c r="A475" s="159"/>
      <c r="O475" s="153"/>
      <c r="P475" s="153"/>
    </row>
    <row r="476" spans="1:16">
      <c r="A476" s="159"/>
      <c r="O476" s="153"/>
      <c r="P476" s="153"/>
    </row>
    <row r="477" spans="1:16">
      <c r="A477" s="159"/>
      <c r="O477" s="153"/>
      <c r="P477" s="153"/>
    </row>
    <row r="478" spans="1:16">
      <c r="A478" s="159"/>
      <c r="O478" s="153"/>
      <c r="P478" s="153"/>
    </row>
    <row r="479" spans="1:16">
      <c r="A479" s="159"/>
      <c r="O479" s="153"/>
      <c r="P479" s="153"/>
    </row>
    <row r="480" spans="1:16">
      <c r="A480" s="159"/>
      <c r="O480" s="153"/>
      <c r="P480" s="153"/>
    </row>
    <row r="481" spans="1:16">
      <c r="A481" s="159"/>
      <c r="O481" s="153"/>
      <c r="P481" s="153"/>
    </row>
    <row r="482" spans="1:16">
      <c r="A482" s="159"/>
      <c r="O482" s="153"/>
      <c r="P482" s="153"/>
    </row>
    <row r="483" spans="1:16">
      <c r="A483" s="159"/>
      <c r="O483" s="153"/>
      <c r="P483" s="153"/>
    </row>
    <row r="484" spans="1:16">
      <c r="A484" s="159"/>
      <c r="O484" s="153"/>
      <c r="P484" s="153"/>
    </row>
    <row r="485" spans="1:16">
      <c r="A485" s="159"/>
      <c r="O485" s="153"/>
      <c r="P485" s="153"/>
    </row>
    <row r="486" spans="1:16">
      <c r="A486" s="159"/>
      <c r="O486" s="153"/>
      <c r="P486" s="153"/>
    </row>
    <row r="487" spans="1:16">
      <c r="A487" s="159"/>
      <c r="O487" s="153"/>
      <c r="P487" s="153"/>
    </row>
    <row r="488" spans="1:16">
      <c r="A488" s="159"/>
      <c r="O488" s="153"/>
      <c r="P488" s="153"/>
    </row>
    <row r="489" spans="1:16">
      <c r="A489" s="159"/>
      <c r="O489" s="153"/>
      <c r="P489" s="153"/>
    </row>
    <row r="490" spans="1:16">
      <c r="A490" s="159"/>
      <c r="O490" s="153"/>
      <c r="P490" s="153"/>
    </row>
    <row r="491" spans="1:16">
      <c r="A491" s="159"/>
      <c r="O491" s="153"/>
      <c r="P491" s="153"/>
    </row>
    <row r="492" spans="1:16">
      <c r="A492" s="159"/>
      <c r="O492" s="153"/>
      <c r="P492" s="153"/>
    </row>
    <row r="493" spans="1:16">
      <c r="A493" s="159"/>
      <c r="O493" s="153"/>
      <c r="P493" s="153"/>
    </row>
    <row r="494" spans="1:16">
      <c r="A494" s="159"/>
      <c r="O494" s="153"/>
      <c r="P494" s="153"/>
    </row>
    <row r="495" spans="1:16">
      <c r="A495" s="159"/>
      <c r="O495" s="153"/>
      <c r="P495" s="153"/>
    </row>
    <row r="496" spans="1:16">
      <c r="A496" s="159"/>
      <c r="O496" s="153"/>
      <c r="P496" s="153"/>
    </row>
    <row r="497" spans="1:16">
      <c r="A497" s="159"/>
      <c r="O497" s="153"/>
      <c r="P497" s="153"/>
    </row>
    <row r="498" spans="1:16">
      <c r="A498" s="159"/>
      <c r="O498" s="153"/>
      <c r="P498" s="153"/>
    </row>
    <row r="499" spans="1:16">
      <c r="A499" s="159"/>
      <c r="O499" s="153"/>
      <c r="P499" s="153"/>
    </row>
    <row r="500" spans="1:16">
      <c r="A500" s="159"/>
      <c r="O500" s="153"/>
      <c r="P500" s="153"/>
    </row>
    <row r="501" spans="1:16">
      <c r="A501" s="159"/>
      <c r="O501" s="153"/>
      <c r="P501" s="153"/>
    </row>
    <row r="502" spans="1:16">
      <c r="A502" s="159"/>
      <c r="O502" s="153"/>
      <c r="P502" s="153"/>
    </row>
    <row r="503" spans="1:16">
      <c r="A503" s="159"/>
      <c r="O503" s="153"/>
      <c r="P503" s="153"/>
    </row>
    <row r="504" spans="1:16">
      <c r="A504" s="159"/>
      <c r="O504" s="153"/>
      <c r="P504" s="153"/>
    </row>
    <row r="505" spans="1:16">
      <c r="A505" s="159"/>
      <c r="O505" s="153"/>
      <c r="P505" s="153"/>
    </row>
    <row r="506" spans="1:16">
      <c r="A506" s="159"/>
      <c r="O506" s="153"/>
      <c r="P506" s="153"/>
    </row>
    <row r="507" spans="1:16">
      <c r="A507" s="159"/>
      <c r="O507" s="153"/>
      <c r="P507" s="153"/>
    </row>
    <row r="508" spans="1:16">
      <c r="A508" s="159"/>
      <c r="O508" s="153"/>
      <c r="P508" s="153"/>
    </row>
    <row r="509" spans="1:16">
      <c r="A509" s="159"/>
      <c r="O509" s="153"/>
      <c r="P509" s="153"/>
    </row>
    <row r="510" spans="1:16">
      <c r="A510" s="159"/>
      <c r="O510" s="153"/>
      <c r="P510" s="153"/>
    </row>
    <row r="511" spans="1:16">
      <c r="A511" s="159"/>
      <c r="O511" s="153"/>
      <c r="P511" s="153"/>
    </row>
    <row r="512" spans="1:16">
      <c r="A512" s="159"/>
      <c r="O512" s="153"/>
      <c r="P512" s="153"/>
    </row>
    <row r="513" spans="1:16">
      <c r="A513" s="159"/>
      <c r="O513" s="153"/>
      <c r="P513" s="153"/>
    </row>
    <row r="514" spans="1:16">
      <c r="A514" s="159"/>
      <c r="O514" s="153"/>
      <c r="P514" s="153"/>
    </row>
    <row r="515" spans="1:16">
      <c r="A515" s="159"/>
      <c r="O515" s="153"/>
      <c r="P515" s="153"/>
    </row>
    <row r="516" spans="1:16">
      <c r="A516" s="159"/>
      <c r="O516" s="153"/>
      <c r="P516" s="153"/>
    </row>
    <row r="517" spans="1:16">
      <c r="A517" s="159"/>
      <c r="O517" s="153"/>
      <c r="P517" s="153"/>
    </row>
    <row r="518" spans="1:16">
      <c r="A518" s="159"/>
      <c r="O518" s="153"/>
      <c r="P518" s="153"/>
    </row>
    <row r="519" spans="1:16">
      <c r="A519" s="159"/>
      <c r="O519" s="153"/>
      <c r="P519" s="153"/>
    </row>
    <row r="520" spans="1:16">
      <c r="A520" s="159"/>
      <c r="O520" s="153"/>
      <c r="P520" s="153"/>
    </row>
    <row r="521" spans="1:16">
      <c r="A521" s="159"/>
      <c r="O521" s="153"/>
      <c r="P521" s="153"/>
    </row>
    <row r="522" spans="1:16">
      <c r="A522" s="159"/>
      <c r="O522" s="153"/>
      <c r="P522" s="153"/>
    </row>
    <row r="523" spans="1:16">
      <c r="A523" s="159"/>
      <c r="O523" s="153"/>
      <c r="P523" s="153"/>
    </row>
    <row r="524" spans="1:16">
      <c r="A524" s="159"/>
      <c r="O524" s="153"/>
      <c r="P524" s="153"/>
    </row>
    <row r="525" spans="1:16">
      <c r="A525" s="159"/>
      <c r="O525" s="153"/>
      <c r="P525" s="153"/>
    </row>
    <row r="526" spans="1:16">
      <c r="A526" s="159"/>
      <c r="O526" s="153"/>
      <c r="P526" s="153"/>
    </row>
    <row r="527" spans="1:16">
      <c r="A527" s="159"/>
      <c r="O527" s="153"/>
      <c r="P527" s="153"/>
    </row>
    <row r="528" spans="1:16">
      <c r="A528" s="159"/>
      <c r="O528" s="153"/>
      <c r="P528" s="153"/>
    </row>
    <row r="529" spans="1:16">
      <c r="A529" s="159"/>
      <c r="O529" s="153"/>
      <c r="P529" s="153"/>
    </row>
    <row r="530" spans="1:16">
      <c r="A530" s="159"/>
      <c r="O530" s="153"/>
      <c r="P530" s="153"/>
    </row>
    <row r="531" spans="1:16">
      <c r="A531" s="159"/>
      <c r="O531" s="153"/>
      <c r="P531" s="153"/>
    </row>
    <row r="532" spans="1:16">
      <c r="A532" s="159"/>
      <c r="O532" s="153"/>
      <c r="P532" s="153"/>
    </row>
    <row r="533" spans="1:16">
      <c r="A533" s="159"/>
      <c r="O533" s="153"/>
      <c r="P533" s="153"/>
    </row>
    <row r="534" spans="1:16">
      <c r="A534" s="159"/>
      <c r="O534" s="153"/>
      <c r="P534" s="153"/>
    </row>
    <row r="535" spans="1:16">
      <c r="A535" s="159"/>
      <c r="O535" s="153"/>
      <c r="P535" s="153"/>
    </row>
    <row r="536" spans="1:16">
      <c r="A536" s="159"/>
      <c r="O536" s="153"/>
      <c r="P536" s="153"/>
    </row>
    <row r="537" spans="1:16">
      <c r="A537" s="159"/>
      <c r="O537" s="153"/>
      <c r="P537" s="153"/>
    </row>
    <row r="538" spans="1:16">
      <c r="A538" s="159"/>
      <c r="O538" s="153"/>
      <c r="P538" s="153"/>
    </row>
    <row r="539" spans="1:16">
      <c r="A539" s="159"/>
      <c r="O539" s="153"/>
      <c r="P539" s="153"/>
    </row>
    <row r="540" spans="1:16">
      <c r="A540" s="159"/>
      <c r="O540" s="153"/>
      <c r="P540" s="153"/>
    </row>
    <row r="541" spans="1:16">
      <c r="A541" s="159"/>
      <c r="O541" s="153"/>
      <c r="P541" s="153"/>
    </row>
    <row r="542" spans="1:16">
      <c r="A542" s="159"/>
      <c r="O542" s="153"/>
      <c r="P542" s="153"/>
    </row>
    <row r="543" spans="1:16">
      <c r="A543" s="159"/>
      <c r="O543" s="153"/>
      <c r="P543" s="153"/>
    </row>
    <row r="544" spans="1:16">
      <c r="A544" s="159"/>
      <c r="O544" s="153"/>
      <c r="P544" s="153"/>
    </row>
    <row r="545" spans="1:16">
      <c r="A545" s="159"/>
      <c r="O545" s="153"/>
      <c r="P545" s="153"/>
    </row>
    <row r="546" spans="1:16">
      <c r="A546" s="159"/>
      <c r="O546" s="153"/>
      <c r="P546" s="153"/>
    </row>
    <row r="547" spans="1:16">
      <c r="A547" s="159"/>
      <c r="O547" s="153"/>
      <c r="P547" s="153"/>
    </row>
    <row r="548" spans="1:16">
      <c r="A548" s="159"/>
      <c r="O548" s="153"/>
      <c r="P548" s="153"/>
    </row>
    <row r="549" spans="1:16">
      <c r="A549" s="159"/>
      <c r="O549" s="153"/>
      <c r="P549" s="153"/>
    </row>
    <row r="550" spans="1:16">
      <c r="A550" s="159"/>
      <c r="O550" s="153"/>
      <c r="P550" s="153"/>
    </row>
    <row r="551" spans="1:16">
      <c r="A551" s="159"/>
      <c r="O551" s="153"/>
      <c r="P551" s="153"/>
    </row>
    <row r="552" spans="1:16">
      <c r="A552" s="159"/>
      <c r="O552" s="153"/>
      <c r="P552" s="153"/>
    </row>
    <row r="553" spans="1:16">
      <c r="A553" s="159"/>
      <c r="O553" s="153"/>
      <c r="P553" s="153"/>
    </row>
    <row r="554" spans="1:16">
      <c r="A554" s="159"/>
      <c r="O554" s="153"/>
      <c r="P554" s="153"/>
    </row>
    <row r="555" spans="1:16">
      <c r="A555" s="159"/>
      <c r="O555" s="153"/>
      <c r="P555" s="153"/>
    </row>
    <row r="556" spans="1:16">
      <c r="A556" s="159"/>
      <c r="O556" s="153"/>
      <c r="P556" s="153"/>
    </row>
    <row r="557" spans="1:16">
      <c r="A557" s="159"/>
      <c r="O557" s="153"/>
      <c r="P557" s="153"/>
    </row>
    <row r="558" spans="1:16">
      <c r="A558" s="159"/>
      <c r="O558" s="153"/>
      <c r="P558" s="153"/>
    </row>
    <row r="559" spans="1:16">
      <c r="A559" s="159"/>
      <c r="O559" s="153"/>
      <c r="P559" s="153"/>
    </row>
    <row r="560" spans="1:16">
      <c r="A560" s="159"/>
      <c r="O560" s="153"/>
      <c r="P560" s="153"/>
    </row>
    <row r="561" spans="1:16">
      <c r="A561" s="159"/>
      <c r="O561" s="153"/>
      <c r="P561" s="153"/>
    </row>
    <row r="562" spans="1:16">
      <c r="A562" s="159"/>
      <c r="O562" s="153"/>
      <c r="P562" s="153"/>
    </row>
    <row r="563" spans="1:16">
      <c r="A563" s="159"/>
      <c r="O563" s="153"/>
      <c r="P563" s="153"/>
    </row>
    <row r="564" spans="1:16">
      <c r="A564" s="159"/>
      <c r="O564" s="153"/>
      <c r="P564" s="153"/>
    </row>
    <row r="565" spans="1:16">
      <c r="A565" s="159"/>
      <c r="O565" s="153"/>
      <c r="P565" s="153"/>
    </row>
    <row r="566" spans="1:16">
      <c r="A566" s="159"/>
      <c r="O566" s="153"/>
      <c r="P566" s="153"/>
    </row>
    <row r="567" spans="1:16">
      <c r="A567" s="159"/>
      <c r="O567" s="153"/>
      <c r="P567" s="153"/>
    </row>
    <row r="568" spans="1:16">
      <c r="A568" s="159"/>
      <c r="O568" s="153"/>
      <c r="P568" s="153"/>
    </row>
    <row r="569" spans="1:16">
      <c r="A569" s="159"/>
      <c r="O569" s="153"/>
      <c r="P569" s="153"/>
    </row>
    <row r="570" spans="1:16">
      <c r="A570" s="159"/>
      <c r="O570" s="153"/>
      <c r="P570" s="153"/>
    </row>
    <row r="571" spans="1:16">
      <c r="A571" s="159"/>
      <c r="O571" s="153"/>
      <c r="P571" s="153"/>
    </row>
    <row r="572" spans="1:16">
      <c r="A572" s="159"/>
      <c r="O572" s="153"/>
      <c r="P572" s="153"/>
    </row>
    <row r="573" spans="1:16">
      <c r="A573" s="159"/>
      <c r="O573" s="153"/>
      <c r="P573" s="153"/>
    </row>
    <row r="574" spans="1:16">
      <c r="A574" s="159"/>
      <c r="O574" s="153"/>
      <c r="P574" s="153"/>
    </row>
    <row r="575" spans="1:16">
      <c r="A575" s="159"/>
      <c r="O575" s="153"/>
      <c r="P575" s="153"/>
    </row>
    <row r="576" spans="1:16">
      <c r="A576" s="159"/>
      <c r="O576" s="153"/>
      <c r="P576" s="153"/>
    </row>
    <row r="577" spans="1:16">
      <c r="A577" s="159"/>
      <c r="O577" s="153"/>
      <c r="P577" s="153"/>
    </row>
    <row r="578" spans="1:16">
      <c r="A578" s="159"/>
      <c r="O578" s="153"/>
      <c r="P578" s="153"/>
    </row>
    <row r="579" spans="1:16">
      <c r="A579" s="159"/>
      <c r="O579" s="153"/>
      <c r="P579" s="153"/>
    </row>
    <row r="580" spans="1:16">
      <c r="A580" s="159"/>
      <c r="O580" s="153"/>
      <c r="P580" s="153"/>
    </row>
    <row r="581" spans="1:16">
      <c r="A581" s="159"/>
      <c r="O581" s="153"/>
      <c r="P581" s="153"/>
    </row>
    <row r="582" spans="1:16">
      <c r="A582" s="159"/>
      <c r="O582" s="153"/>
      <c r="P582" s="153"/>
    </row>
    <row r="583" spans="1:16">
      <c r="A583" s="159"/>
      <c r="O583" s="153"/>
      <c r="P583" s="153"/>
    </row>
    <row r="584" spans="1:16">
      <c r="A584" s="159"/>
      <c r="O584" s="153"/>
      <c r="P584" s="153"/>
    </row>
    <row r="585" spans="1:16">
      <c r="A585" s="159"/>
      <c r="O585" s="153"/>
      <c r="P585" s="153"/>
    </row>
    <row r="586" spans="1:16">
      <c r="A586" s="159"/>
      <c r="O586" s="153"/>
      <c r="P586" s="153"/>
    </row>
    <row r="587" spans="1:16">
      <c r="A587" s="159"/>
      <c r="O587" s="153"/>
      <c r="P587" s="153"/>
    </row>
    <row r="588" spans="1:16">
      <c r="A588" s="159"/>
      <c r="O588" s="153"/>
      <c r="P588" s="153"/>
    </row>
    <row r="589" spans="1:16">
      <c r="A589" s="159"/>
      <c r="O589" s="153"/>
      <c r="P589" s="153"/>
    </row>
    <row r="590" spans="1:16">
      <c r="A590" s="159"/>
      <c r="O590" s="153"/>
      <c r="P590" s="153"/>
    </row>
    <row r="591" spans="1:16">
      <c r="A591" s="159"/>
      <c r="O591" s="153"/>
      <c r="P591" s="153"/>
    </row>
    <row r="592" spans="1:16">
      <c r="A592" s="159"/>
      <c r="O592" s="153"/>
      <c r="P592" s="153"/>
    </row>
    <row r="593" spans="1:16">
      <c r="A593" s="159"/>
      <c r="O593" s="153"/>
      <c r="P593" s="153"/>
    </row>
    <row r="594" spans="1:16">
      <c r="A594" s="159"/>
      <c r="O594" s="153"/>
      <c r="P594" s="153"/>
    </row>
    <row r="595" spans="1:16">
      <c r="A595" s="159"/>
      <c r="O595" s="153"/>
      <c r="P595" s="153"/>
    </row>
    <row r="596" spans="1:16">
      <c r="A596" s="159"/>
      <c r="O596" s="153"/>
      <c r="P596" s="153"/>
    </row>
    <row r="597" spans="1:16">
      <c r="A597" s="159"/>
      <c r="O597" s="153"/>
      <c r="P597" s="153"/>
    </row>
    <row r="598" spans="1:16">
      <c r="A598" s="159"/>
      <c r="O598" s="153"/>
      <c r="P598" s="153"/>
    </row>
    <row r="599" spans="1:16">
      <c r="A599" s="159"/>
      <c r="O599" s="153"/>
      <c r="P599" s="153"/>
    </row>
    <row r="600" spans="1:16">
      <c r="A600" s="159"/>
      <c r="O600" s="153"/>
      <c r="P600" s="153"/>
    </row>
    <row r="601" spans="1:16">
      <c r="A601" s="159"/>
      <c r="O601" s="153"/>
      <c r="P601" s="153"/>
    </row>
    <row r="602" spans="1:16">
      <c r="A602" s="159"/>
      <c r="O602" s="153"/>
      <c r="P602" s="153"/>
    </row>
    <row r="603" spans="1:16">
      <c r="A603" s="159"/>
      <c r="O603" s="153"/>
      <c r="P603" s="153"/>
    </row>
    <row r="604" spans="1:16">
      <c r="A604" s="159"/>
      <c r="O604" s="153"/>
      <c r="P604" s="153"/>
    </row>
    <row r="605" spans="1:16">
      <c r="A605" s="159"/>
      <c r="O605" s="153"/>
      <c r="P605" s="153"/>
    </row>
    <row r="606" spans="1:16">
      <c r="A606" s="159"/>
      <c r="O606" s="153"/>
      <c r="P606" s="153"/>
    </row>
    <row r="607" spans="1:16">
      <c r="A607" s="159"/>
      <c r="O607" s="153"/>
      <c r="P607" s="153"/>
    </row>
    <row r="608" spans="1:16">
      <c r="A608" s="159"/>
      <c r="O608" s="153"/>
      <c r="P608" s="153"/>
    </row>
    <row r="609" spans="1:16">
      <c r="A609" s="159"/>
      <c r="O609" s="153"/>
      <c r="P609" s="153"/>
    </row>
    <row r="610" spans="1:16">
      <c r="A610" s="159"/>
      <c r="O610" s="153"/>
      <c r="P610" s="153"/>
    </row>
    <row r="611" spans="1:16">
      <c r="A611" s="159"/>
      <c r="O611" s="153"/>
      <c r="P611" s="153"/>
    </row>
    <row r="612" spans="1:16">
      <c r="A612" s="159"/>
      <c r="O612" s="153"/>
      <c r="P612" s="153"/>
    </row>
    <row r="613" spans="1:16">
      <c r="A613" s="159"/>
      <c r="O613" s="153"/>
      <c r="P613" s="153"/>
    </row>
    <row r="614" spans="1:16">
      <c r="A614" s="159"/>
      <c r="O614" s="153"/>
      <c r="P614" s="153"/>
    </row>
    <row r="615" spans="1:16">
      <c r="A615" s="159"/>
      <c r="O615" s="153"/>
      <c r="P615" s="153"/>
    </row>
    <row r="616" spans="1:16">
      <c r="A616" s="159"/>
      <c r="O616" s="153"/>
      <c r="P616" s="153"/>
    </row>
    <row r="617" spans="1:16">
      <c r="A617" s="159"/>
      <c r="O617" s="153"/>
      <c r="P617" s="153"/>
    </row>
    <row r="618" spans="1:16">
      <c r="A618" s="159"/>
      <c r="O618" s="153"/>
      <c r="P618" s="153"/>
    </row>
    <row r="619" spans="1:16">
      <c r="A619" s="159"/>
      <c r="O619" s="153"/>
      <c r="P619" s="153"/>
    </row>
    <row r="620" spans="1:16">
      <c r="A620" s="159"/>
      <c r="O620" s="153"/>
      <c r="P620" s="153"/>
    </row>
    <row r="621" spans="1:16">
      <c r="A621" s="159"/>
      <c r="O621" s="153"/>
      <c r="P621" s="153"/>
    </row>
    <row r="622" spans="1:16">
      <c r="A622" s="159"/>
      <c r="O622" s="153"/>
      <c r="P622" s="153"/>
    </row>
    <row r="623" spans="1:16">
      <c r="A623" s="159"/>
      <c r="O623" s="153"/>
      <c r="P623" s="153"/>
    </row>
    <row r="624" spans="1:16">
      <c r="A624" s="159"/>
      <c r="O624" s="153"/>
      <c r="P624" s="153"/>
    </row>
    <row r="625" spans="1:16">
      <c r="A625" s="159"/>
      <c r="O625" s="153"/>
      <c r="P625" s="153"/>
    </row>
    <row r="626" spans="1:16">
      <c r="A626" s="159"/>
      <c r="O626" s="153"/>
      <c r="P626" s="153"/>
    </row>
    <row r="627" spans="1:16">
      <c r="A627" s="159"/>
      <c r="O627" s="153"/>
      <c r="P627" s="153"/>
    </row>
    <row r="628" spans="1:16">
      <c r="A628" s="159"/>
      <c r="O628" s="153"/>
      <c r="P628" s="153"/>
    </row>
    <row r="629" spans="1:16">
      <c r="A629" s="159"/>
      <c r="O629" s="153"/>
      <c r="P629" s="153"/>
    </row>
    <row r="630" spans="1:16">
      <c r="A630" s="159"/>
      <c r="O630" s="153"/>
      <c r="P630" s="153"/>
    </row>
    <row r="631" spans="1:16">
      <c r="A631" s="159"/>
      <c r="O631" s="153"/>
      <c r="P631" s="153"/>
    </row>
    <row r="632" spans="1:16">
      <c r="A632" s="159"/>
      <c r="O632" s="153"/>
      <c r="P632" s="153"/>
    </row>
    <row r="633" spans="1:16">
      <c r="A633" s="159"/>
      <c r="O633" s="153"/>
      <c r="P633" s="153"/>
    </row>
    <row r="634" spans="1:16">
      <c r="A634" s="159"/>
      <c r="O634" s="153"/>
      <c r="P634" s="153"/>
    </row>
    <row r="635" spans="1:16">
      <c r="A635" s="159"/>
      <c r="O635" s="153"/>
      <c r="P635" s="153"/>
    </row>
    <row r="636" spans="1:16">
      <c r="A636" s="159"/>
      <c r="O636" s="153"/>
      <c r="P636" s="153"/>
    </row>
    <row r="637" spans="1:16">
      <c r="A637" s="159"/>
      <c r="O637" s="153"/>
      <c r="P637" s="153"/>
    </row>
    <row r="638" spans="1:16">
      <c r="A638" s="159"/>
      <c r="O638" s="153"/>
      <c r="P638" s="153"/>
    </row>
    <row r="639" spans="1:16">
      <c r="A639" s="159"/>
      <c r="O639" s="153"/>
      <c r="P639" s="153"/>
    </row>
    <row r="640" spans="1:16">
      <c r="A640" s="159"/>
      <c r="O640" s="153"/>
      <c r="P640" s="153"/>
    </row>
    <row r="641" spans="1:16">
      <c r="A641" s="159"/>
      <c r="O641" s="153"/>
      <c r="P641" s="153"/>
    </row>
    <row r="642" spans="1:16">
      <c r="A642" s="159"/>
      <c r="O642" s="153"/>
      <c r="P642" s="153"/>
    </row>
    <row r="643" spans="1:16">
      <c r="A643" s="159"/>
      <c r="O643" s="153"/>
      <c r="P643" s="153"/>
    </row>
    <row r="644" spans="1:16">
      <c r="A644" s="159"/>
      <c r="O644" s="153"/>
      <c r="P644" s="153"/>
    </row>
    <row r="645" spans="1:16">
      <c r="A645" s="159"/>
      <c r="O645" s="153"/>
      <c r="P645" s="153"/>
    </row>
    <row r="646" spans="1:16">
      <c r="A646" s="159"/>
      <c r="O646" s="153"/>
      <c r="P646" s="153"/>
    </row>
    <row r="647" spans="1:16">
      <c r="A647" s="159"/>
      <c r="O647" s="153"/>
      <c r="P647" s="153"/>
    </row>
    <row r="648" spans="1:16">
      <c r="A648" s="159"/>
      <c r="O648" s="153"/>
      <c r="P648" s="153"/>
    </row>
    <row r="649" spans="1:16">
      <c r="A649" s="159"/>
      <c r="O649" s="153"/>
      <c r="P649" s="153"/>
    </row>
    <row r="650" spans="1:16">
      <c r="A650" s="159"/>
      <c r="O650" s="153"/>
      <c r="P650" s="153"/>
    </row>
    <row r="651" spans="1:16">
      <c r="A651" s="159"/>
      <c r="O651" s="153"/>
      <c r="P651" s="153"/>
    </row>
    <row r="652" spans="1:16">
      <c r="A652" s="159"/>
      <c r="O652" s="153"/>
      <c r="P652" s="153"/>
    </row>
    <row r="653" spans="1:16">
      <c r="A653" s="159"/>
      <c r="O653" s="153"/>
      <c r="P653" s="153"/>
    </row>
    <row r="654" spans="1:16">
      <c r="A654" s="159"/>
      <c r="O654" s="153"/>
      <c r="P654" s="153"/>
    </row>
    <row r="655" spans="1:16">
      <c r="A655" s="159"/>
      <c r="O655" s="153"/>
      <c r="P655" s="153"/>
    </row>
    <row r="656" spans="1:16">
      <c r="A656" s="159"/>
      <c r="O656" s="153"/>
      <c r="P656" s="153"/>
    </row>
    <row r="657" spans="1:16">
      <c r="A657" s="159"/>
      <c r="O657" s="153"/>
      <c r="P657" s="153"/>
    </row>
    <row r="658" spans="1:16">
      <c r="A658" s="159"/>
      <c r="O658" s="153"/>
      <c r="P658" s="153"/>
    </row>
    <row r="659" spans="1:16">
      <c r="A659" s="159"/>
      <c r="O659" s="153"/>
      <c r="P659" s="153"/>
    </row>
    <row r="660" spans="1:16">
      <c r="A660" s="159"/>
      <c r="O660" s="153"/>
      <c r="P660" s="153"/>
    </row>
    <row r="661" spans="1:16">
      <c r="A661" s="159"/>
      <c r="O661" s="153"/>
      <c r="P661" s="153"/>
    </row>
    <row r="662" spans="1:16">
      <c r="A662" s="159"/>
      <c r="O662" s="153"/>
      <c r="P662" s="153"/>
    </row>
    <row r="663" spans="1:16">
      <c r="A663" s="159"/>
      <c r="O663" s="153"/>
      <c r="P663" s="153"/>
    </row>
    <row r="664" spans="1:16">
      <c r="A664" s="159"/>
      <c r="O664" s="153"/>
      <c r="P664" s="153"/>
    </row>
    <row r="665" spans="1:16">
      <c r="A665" s="159"/>
      <c r="O665" s="153"/>
      <c r="P665" s="153"/>
    </row>
    <row r="666" spans="1:16">
      <c r="A666" s="159"/>
      <c r="O666" s="153"/>
      <c r="P666" s="153"/>
    </row>
    <row r="667" spans="1:16">
      <c r="A667" s="159"/>
      <c r="O667" s="153"/>
      <c r="P667" s="153"/>
    </row>
    <row r="668" spans="1:16">
      <c r="A668" s="159"/>
      <c r="O668" s="153"/>
      <c r="P668" s="153"/>
    </row>
    <row r="669" spans="1:16">
      <c r="A669" s="159"/>
      <c r="O669" s="153"/>
      <c r="P669" s="153"/>
    </row>
    <row r="670" spans="1:16">
      <c r="A670" s="159"/>
      <c r="O670" s="153"/>
      <c r="P670" s="153"/>
    </row>
    <row r="671" spans="1:16">
      <c r="A671" s="159"/>
      <c r="O671" s="153"/>
      <c r="P671" s="153"/>
    </row>
    <row r="672" spans="1:16">
      <c r="A672" s="159"/>
      <c r="O672" s="153"/>
      <c r="P672" s="153"/>
    </row>
    <row r="673" spans="1:16">
      <c r="A673" s="159"/>
      <c r="O673" s="153"/>
      <c r="P673" s="153"/>
    </row>
    <row r="674" spans="1:16">
      <c r="A674" s="159"/>
      <c r="O674" s="153"/>
      <c r="P674" s="153"/>
    </row>
    <row r="675" spans="1:16">
      <c r="A675" s="159"/>
      <c r="O675" s="153"/>
      <c r="P675" s="153"/>
    </row>
    <row r="676" spans="1:16">
      <c r="A676" s="159"/>
      <c r="O676" s="153"/>
      <c r="P676" s="153"/>
    </row>
    <row r="677" spans="1:16">
      <c r="A677" s="159"/>
      <c r="O677" s="153"/>
      <c r="P677" s="153"/>
    </row>
    <row r="678" spans="1:16">
      <c r="A678" s="159"/>
      <c r="O678" s="153"/>
      <c r="P678" s="153"/>
    </row>
    <row r="679" spans="1:16">
      <c r="A679" s="159"/>
      <c r="O679" s="153"/>
      <c r="P679" s="153"/>
    </row>
    <row r="680" spans="1:16">
      <c r="A680" s="159"/>
      <c r="O680" s="153"/>
      <c r="P680" s="153"/>
    </row>
    <row r="681" spans="1:16">
      <c r="A681" s="159"/>
      <c r="O681" s="153"/>
      <c r="P681" s="153"/>
    </row>
    <row r="682" spans="1:16">
      <c r="A682" s="159"/>
      <c r="O682" s="153"/>
      <c r="P682" s="153"/>
    </row>
    <row r="683" spans="1:16">
      <c r="A683" s="159"/>
      <c r="O683" s="153"/>
      <c r="P683" s="153"/>
    </row>
    <row r="684" spans="1:16">
      <c r="A684" s="159"/>
      <c r="O684" s="153"/>
      <c r="P684" s="153"/>
    </row>
    <row r="685" spans="1:16">
      <c r="A685" s="159"/>
      <c r="O685" s="153"/>
      <c r="P685" s="153"/>
    </row>
    <row r="686" spans="1:16">
      <c r="A686" s="159"/>
      <c r="O686" s="153"/>
      <c r="P686" s="153"/>
    </row>
    <row r="687" spans="1:16">
      <c r="A687" s="159"/>
      <c r="O687" s="153"/>
      <c r="P687" s="153"/>
    </row>
    <row r="688" spans="1:16">
      <c r="A688" s="159"/>
      <c r="O688" s="153"/>
      <c r="P688" s="153"/>
    </row>
    <row r="689" spans="1:16">
      <c r="A689" s="159"/>
      <c r="O689" s="153"/>
      <c r="P689" s="153"/>
    </row>
    <row r="690" spans="1:16">
      <c r="A690" s="159"/>
      <c r="O690" s="153"/>
      <c r="P690" s="153"/>
    </row>
    <row r="691" spans="1:16">
      <c r="A691" s="159"/>
      <c r="O691" s="153"/>
      <c r="P691" s="153"/>
    </row>
    <row r="692" spans="1:16">
      <c r="A692" s="159"/>
      <c r="O692" s="153"/>
      <c r="P692" s="153"/>
    </row>
    <row r="693" spans="1:16">
      <c r="A693" s="159"/>
      <c r="O693" s="153"/>
      <c r="P693" s="153"/>
    </row>
    <row r="694" spans="1:16">
      <c r="A694" s="159"/>
      <c r="O694" s="153"/>
      <c r="P694" s="153"/>
    </row>
    <row r="695" spans="1:16">
      <c r="A695" s="159"/>
      <c r="O695" s="153"/>
      <c r="P695" s="153"/>
    </row>
    <row r="696" spans="1:16">
      <c r="A696" s="159"/>
      <c r="O696" s="153"/>
      <c r="P696" s="153"/>
    </row>
    <row r="697" spans="1:16">
      <c r="A697" s="159"/>
      <c r="O697" s="153"/>
      <c r="P697" s="153"/>
    </row>
    <row r="698" spans="1:16">
      <c r="A698" s="159"/>
      <c r="O698" s="153"/>
      <c r="P698" s="153"/>
    </row>
    <row r="699" spans="1:16">
      <c r="A699" s="159"/>
      <c r="O699" s="153"/>
      <c r="P699" s="153"/>
    </row>
    <row r="700" spans="1:16">
      <c r="A700" s="159"/>
      <c r="O700" s="153"/>
      <c r="P700" s="153"/>
    </row>
    <row r="701" spans="1:16">
      <c r="A701" s="159"/>
      <c r="O701" s="153"/>
      <c r="P701" s="153"/>
    </row>
    <row r="702" spans="1:16">
      <c r="A702" s="159"/>
      <c r="O702" s="153"/>
      <c r="P702" s="153"/>
    </row>
    <row r="703" spans="1:16">
      <c r="A703" s="159"/>
      <c r="O703" s="153"/>
      <c r="P703" s="153"/>
    </row>
    <row r="704" spans="1:16">
      <c r="A704" s="159"/>
      <c r="O704" s="153"/>
      <c r="P704" s="153"/>
    </row>
    <row r="705" spans="1:16">
      <c r="A705" s="159"/>
      <c r="O705" s="153"/>
      <c r="P705" s="153"/>
    </row>
    <row r="706" spans="1:16">
      <c r="A706" s="159"/>
      <c r="O706" s="153"/>
      <c r="P706" s="153"/>
    </row>
    <row r="707" spans="1:16">
      <c r="A707" s="159"/>
      <c r="O707" s="153"/>
      <c r="P707" s="153"/>
    </row>
    <row r="708" spans="1:16">
      <c r="A708" s="159"/>
      <c r="O708" s="153"/>
      <c r="P708" s="153"/>
    </row>
    <row r="709" spans="1:16">
      <c r="A709" s="159"/>
      <c r="O709" s="153"/>
      <c r="P709" s="153"/>
    </row>
    <row r="710" spans="1:16">
      <c r="A710" s="159"/>
      <c r="O710" s="153"/>
      <c r="P710" s="153"/>
    </row>
    <row r="711" spans="1:16">
      <c r="A711" s="159"/>
      <c r="O711" s="153"/>
      <c r="P711" s="153"/>
    </row>
    <row r="712" spans="1:16">
      <c r="A712" s="159"/>
      <c r="O712" s="153"/>
      <c r="P712" s="153"/>
    </row>
    <row r="713" spans="1:16">
      <c r="A713" s="159"/>
      <c r="O713" s="153"/>
      <c r="P713" s="153"/>
    </row>
    <row r="714" spans="1:16">
      <c r="A714" s="159"/>
      <c r="O714" s="153"/>
      <c r="P714" s="153"/>
    </row>
    <row r="715" spans="1:16">
      <c r="A715" s="159"/>
      <c r="O715" s="153"/>
      <c r="P715" s="153"/>
    </row>
    <row r="716" spans="1:16">
      <c r="A716" s="159"/>
      <c r="O716" s="153"/>
      <c r="P716" s="153"/>
    </row>
    <row r="717" spans="1:16">
      <c r="A717" s="159"/>
      <c r="O717" s="153"/>
      <c r="P717" s="153"/>
    </row>
    <row r="718" spans="1:16">
      <c r="A718" s="159"/>
      <c r="O718" s="153"/>
      <c r="P718" s="153"/>
    </row>
    <row r="719" spans="1:16">
      <c r="A719" s="159"/>
      <c r="O719" s="153"/>
      <c r="P719" s="153"/>
    </row>
    <row r="720" spans="1:16">
      <c r="A720" s="159"/>
      <c r="O720" s="153"/>
      <c r="P720" s="153"/>
    </row>
    <row r="721" spans="1:16">
      <c r="A721" s="159"/>
      <c r="O721" s="153"/>
      <c r="P721" s="153"/>
    </row>
    <row r="722" spans="1:16">
      <c r="A722" s="159"/>
      <c r="O722" s="153"/>
      <c r="P722" s="153"/>
    </row>
    <row r="723" spans="1:16">
      <c r="A723" s="159"/>
      <c r="O723" s="153"/>
      <c r="P723" s="153"/>
    </row>
    <row r="724" spans="1:16">
      <c r="A724" s="159"/>
      <c r="O724" s="153"/>
      <c r="P724" s="153"/>
    </row>
    <row r="725" spans="1:16">
      <c r="A725" s="159"/>
      <c r="O725" s="153"/>
      <c r="P725" s="153"/>
    </row>
    <row r="726" spans="1:16">
      <c r="A726" s="159"/>
      <c r="O726" s="153"/>
      <c r="P726" s="153"/>
    </row>
    <row r="727" spans="1:16">
      <c r="A727" s="159"/>
      <c r="O727" s="153"/>
      <c r="P727" s="153"/>
    </row>
    <row r="728" spans="1:16">
      <c r="A728" s="159"/>
      <c r="O728" s="153"/>
      <c r="P728" s="153"/>
    </row>
    <row r="729" spans="1:16">
      <c r="A729" s="159"/>
      <c r="O729" s="153"/>
      <c r="P729" s="153"/>
    </row>
    <row r="730" spans="1:16">
      <c r="A730" s="159"/>
      <c r="O730" s="153"/>
      <c r="P730" s="153"/>
    </row>
    <row r="731" spans="1:16">
      <c r="A731" s="159"/>
      <c r="O731" s="153"/>
      <c r="P731" s="153"/>
    </row>
    <row r="732" spans="1:16">
      <c r="A732" s="159"/>
      <c r="O732" s="153"/>
      <c r="P732" s="153"/>
    </row>
    <row r="733" spans="1:16">
      <c r="A733" s="159"/>
      <c r="O733" s="153"/>
      <c r="P733" s="153"/>
    </row>
    <row r="734" spans="1:16">
      <c r="A734" s="159"/>
      <c r="O734" s="153"/>
      <c r="P734" s="153"/>
    </row>
    <row r="735" spans="1:16">
      <c r="A735" s="159"/>
      <c r="O735" s="153"/>
      <c r="P735" s="153"/>
    </row>
    <row r="736" spans="1:16">
      <c r="A736" s="159"/>
      <c r="O736" s="153"/>
      <c r="P736" s="153"/>
    </row>
    <row r="737" spans="1:16">
      <c r="A737" s="159"/>
      <c r="O737" s="153"/>
      <c r="P737" s="153"/>
    </row>
    <row r="738" spans="1:16">
      <c r="A738" s="159"/>
      <c r="O738" s="153"/>
      <c r="P738" s="153"/>
    </row>
    <row r="739" spans="1:16">
      <c r="A739" s="159"/>
      <c r="O739" s="153"/>
      <c r="P739" s="153"/>
    </row>
    <row r="740" spans="1:16">
      <c r="A740" s="159"/>
      <c r="O740" s="153"/>
      <c r="P740" s="153"/>
    </row>
    <row r="741" spans="1:16">
      <c r="A741" s="159"/>
      <c r="O741" s="153"/>
      <c r="P741" s="153"/>
    </row>
    <row r="742" spans="1:16">
      <c r="A742" s="159"/>
      <c r="O742" s="153"/>
      <c r="P742" s="153"/>
    </row>
    <row r="743" spans="1:16">
      <c r="A743" s="159"/>
      <c r="O743" s="153"/>
      <c r="P743" s="153"/>
    </row>
    <row r="744" spans="1:16">
      <c r="A744" s="159"/>
      <c r="O744" s="153"/>
      <c r="P744" s="153"/>
    </row>
    <row r="745" spans="1:16">
      <c r="A745" s="159"/>
      <c r="O745" s="153"/>
      <c r="P745" s="153"/>
    </row>
    <row r="746" spans="1:16">
      <c r="A746" s="159"/>
      <c r="O746" s="153"/>
      <c r="P746" s="153"/>
    </row>
    <row r="747" spans="1:16">
      <c r="A747" s="159"/>
      <c r="O747" s="153"/>
      <c r="P747" s="153"/>
    </row>
    <row r="748" spans="1:16">
      <c r="A748" s="159"/>
      <c r="O748" s="153"/>
      <c r="P748" s="153"/>
    </row>
    <row r="749" spans="1:16">
      <c r="A749" s="159"/>
      <c r="O749" s="153"/>
      <c r="P749" s="153"/>
    </row>
    <row r="750" spans="1:16">
      <c r="A750" s="159"/>
      <c r="O750" s="153"/>
      <c r="P750" s="153"/>
    </row>
    <row r="751" spans="1:16">
      <c r="A751" s="159"/>
      <c r="O751" s="153"/>
      <c r="P751" s="153"/>
    </row>
    <row r="752" spans="1:16">
      <c r="A752" s="159"/>
      <c r="O752" s="153"/>
      <c r="P752" s="153"/>
    </row>
    <row r="753" spans="1:16">
      <c r="A753" s="159"/>
      <c r="O753" s="153"/>
      <c r="P753" s="153"/>
    </row>
    <row r="754" spans="1:16">
      <c r="A754" s="159"/>
      <c r="O754" s="153"/>
      <c r="P754" s="153"/>
    </row>
    <row r="755" spans="1:16">
      <c r="A755" s="159"/>
      <c r="O755" s="153"/>
      <c r="P755" s="153"/>
    </row>
    <row r="756" spans="1:16">
      <c r="A756" s="159"/>
      <c r="O756" s="153"/>
      <c r="P756" s="153"/>
    </row>
    <row r="757" spans="1:16">
      <c r="A757" s="159"/>
      <c r="O757" s="153"/>
      <c r="P757" s="153"/>
    </row>
    <row r="758" spans="1:16">
      <c r="A758" s="159"/>
      <c r="O758" s="153"/>
      <c r="P758" s="153"/>
    </row>
    <row r="759" spans="1:16">
      <c r="A759" s="159"/>
      <c r="O759" s="153"/>
      <c r="P759" s="153"/>
    </row>
    <row r="760" spans="1:16">
      <c r="A760" s="159"/>
      <c r="O760" s="153"/>
      <c r="P760" s="153"/>
    </row>
    <row r="761" spans="1:16">
      <c r="A761" s="159"/>
      <c r="O761" s="153"/>
      <c r="P761" s="153"/>
    </row>
    <row r="762" spans="1:16">
      <c r="A762" s="159"/>
      <c r="O762" s="153"/>
      <c r="P762" s="153"/>
    </row>
    <row r="763" spans="1:16">
      <c r="A763" s="159"/>
      <c r="O763" s="153"/>
      <c r="P763" s="153"/>
    </row>
    <row r="764" spans="1:16">
      <c r="A764" s="159"/>
      <c r="O764" s="153"/>
      <c r="P764" s="153"/>
    </row>
    <row r="765" spans="1:16">
      <c r="A765" s="159"/>
      <c r="O765" s="153"/>
      <c r="P765" s="153"/>
    </row>
    <row r="766" spans="1:16">
      <c r="A766" s="159"/>
      <c r="O766" s="153"/>
      <c r="P766" s="153"/>
    </row>
    <row r="767" spans="1:16">
      <c r="A767" s="159"/>
      <c r="O767" s="153"/>
      <c r="P767" s="153"/>
    </row>
    <row r="768" spans="1:16">
      <c r="A768" s="159"/>
      <c r="O768" s="153"/>
      <c r="P768" s="153"/>
    </row>
    <row r="769" spans="1:16">
      <c r="A769" s="159"/>
      <c r="O769" s="153"/>
      <c r="P769" s="153"/>
    </row>
    <row r="770" spans="1:16">
      <c r="A770" s="159"/>
      <c r="O770" s="153"/>
      <c r="P770" s="153"/>
    </row>
    <row r="771" spans="1:16">
      <c r="A771" s="159"/>
      <c r="O771" s="153"/>
      <c r="P771" s="153"/>
    </row>
    <row r="772" spans="1:16">
      <c r="A772" s="159"/>
      <c r="O772" s="153"/>
      <c r="P772" s="153"/>
    </row>
    <row r="773" spans="1:16">
      <c r="A773" s="159"/>
      <c r="O773" s="153"/>
      <c r="P773" s="153"/>
    </row>
    <row r="774" spans="1:16">
      <c r="A774" s="159"/>
      <c r="O774" s="153"/>
      <c r="P774" s="153"/>
    </row>
    <row r="775" spans="1:16">
      <c r="A775" s="159"/>
      <c r="O775" s="153"/>
      <c r="P775" s="153"/>
    </row>
    <row r="776" spans="1:16">
      <c r="A776" s="159"/>
      <c r="O776" s="153"/>
      <c r="P776" s="153"/>
    </row>
    <row r="777" spans="1:16">
      <c r="A777" s="159"/>
      <c r="O777" s="153"/>
      <c r="P777" s="153"/>
    </row>
    <row r="778" spans="1:16">
      <c r="A778" s="159"/>
      <c r="O778" s="153"/>
      <c r="P778" s="153"/>
    </row>
    <row r="779" spans="1:16">
      <c r="A779" s="159"/>
      <c r="O779" s="153"/>
      <c r="P779" s="153"/>
    </row>
    <row r="780" spans="1:16">
      <c r="A780" s="159"/>
      <c r="O780" s="153"/>
      <c r="P780" s="153"/>
    </row>
    <row r="781" spans="1:16">
      <c r="A781" s="159"/>
      <c r="O781" s="153"/>
      <c r="P781" s="153"/>
    </row>
    <row r="782" spans="1:16">
      <c r="A782" s="159"/>
      <c r="O782" s="153"/>
      <c r="P782" s="153"/>
    </row>
    <row r="783" spans="1:16">
      <c r="A783" s="159"/>
      <c r="O783" s="153"/>
      <c r="P783" s="153"/>
    </row>
    <row r="784" spans="1:16">
      <c r="A784" s="159"/>
      <c r="O784" s="153"/>
      <c r="P784" s="153"/>
    </row>
    <row r="785" spans="1:16">
      <c r="A785" s="159"/>
      <c r="O785" s="153"/>
      <c r="P785" s="153"/>
    </row>
    <row r="786" spans="1:16">
      <c r="A786" s="159"/>
      <c r="O786" s="153"/>
      <c r="P786" s="153"/>
    </row>
    <row r="787" spans="1:16">
      <c r="A787" s="159"/>
      <c r="O787" s="153"/>
      <c r="P787" s="153"/>
    </row>
    <row r="788" spans="1:16">
      <c r="A788" s="159"/>
      <c r="O788" s="153"/>
      <c r="P788" s="153"/>
    </row>
    <row r="789" spans="1:16">
      <c r="A789" s="159"/>
      <c r="O789" s="153"/>
      <c r="P789" s="153"/>
    </row>
    <row r="790" spans="1:16">
      <c r="A790" s="159"/>
      <c r="O790" s="153"/>
      <c r="P790" s="153"/>
    </row>
    <row r="791" spans="1:16">
      <c r="A791" s="159"/>
      <c r="O791" s="153"/>
      <c r="P791" s="153"/>
    </row>
    <row r="792" spans="1:16">
      <c r="A792" s="159"/>
      <c r="O792" s="153"/>
      <c r="P792" s="153"/>
    </row>
    <row r="793" spans="1:16">
      <c r="A793" s="159"/>
      <c r="O793" s="153"/>
      <c r="P793" s="153"/>
    </row>
    <row r="794" spans="1:16">
      <c r="A794" s="159"/>
      <c r="O794" s="153"/>
      <c r="P794" s="153"/>
    </row>
    <row r="795" spans="1:16">
      <c r="A795" s="159"/>
      <c r="O795" s="153"/>
      <c r="P795" s="153"/>
    </row>
    <row r="796" spans="1:16">
      <c r="A796" s="159"/>
      <c r="O796" s="153"/>
      <c r="P796" s="153"/>
    </row>
    <row r="797" spans="1:16">
      <c r="A797" s="159"/>
      <c r="O797" s="153"/>
      <c r="P797" s="153"/>
    </row>
    <row r="798" spans="1:16">
      <c r="A798" s="159"/>
      <c r="O798" s="153"/>
      <c r="P798" s="153"/>
    </row>
    <row r="799" spans="1:16">
      <c r="A799" s="159"/>
      <c r="O799" s="153"/>
      <c r="P799" s="153"/>
    </row>
    <row r="800" spans="1:16">
      <c r="A800" s="159"/>
      <c r="O800" s="153"/>
      <c r="P800" s="153"/>
    </row>
    <row r="801" spans="1:16">
      <c r="A801" s="159"/>
      <c r="O801" s="153"/>
      <c r="P801" s="153"/>
    </row>
    <row r="802" spans="1:16">
      <c r="A802" s="159"/>
      <c r="O802" s="153"/>
      <c r="P802" s="153"/>
    </row>
    <row r="803" spans="1:16">
      <c r="A803" s="159"/>
      <c r="O803" s="153"/>
      <c r="P803" s="153"/>
    </row>
    <row r="804" spans="1:16">
      <c r="A804" s="159"/>
      <c r="O804" s="153"/>
      <c r="P804" s="153"/>
    </row>
    <row r="805" spans="1:16">
      <c r="A805" s="159"/>
      <c r="O805" s="153"/>
      <c r="P805" s="153"/>
    </row>
    <row r="806" spans="1:16">
      <c r="A806" s="159"/>
      <c r="O806" s="153"/>
      <c r="P806" s="153"/>
    </row>
    <row r="807" spans="1:16">
      <c r="A807" s="159"/>
      <c r="O807" s="153"/>
      <c r="P807" s="153"/>
    </row>
    <row r="808" spans="1:16">
      <c r="A808" s="159"/>
      <c r="O808" s="153"/>
      <c r="P808" s="153"/>
    </row>
    <row r="809" spans="1:16">
      <c r="A809" s="159"/>
      <c r="O809" s="153"/>
      <c r="P809" s="153"/>
    </row>
    <row r="810" spans="1:16">
      <c r="A810" s="159"/>
      <c r="O810" s="153"/>
      <c r="P810" s="153"/>
    </row>
    <row r="811" spans="1:16">
      <c r="A811" s="159"/>
      <c r="O811" s="153"/>
      <c r="P811" s="153"/>
    </row>
    <row r="812" spans="1:16">
      <c r="A812" s="159"/>
      <c r="O812" s="153"/>
      <c r="P812" s="153"/>
    </row>
    <row r="813" spans="1:16">
      <c r="A813" s="159"/>
      <c r="O813" s="153"/>
      <c r="P813" s="153"/>
    </row>
    <row r="814" spans="1:16">
      <c r="A814" s="159"/>
      <c r="O814" s="153"/>
      <c r="P814" s="153"/>
    </row>
    <row r="815" spans="1:16">
      <c r="A815" s="159"/>
      <c r="O815" s="153"/>
      <c r="P815" s="153"/>
    </row>
  </sheetData>
  <mergeCells count="122">
    <mergeCell ref="E128:F128"/>
    <mergeCell ref="G128:H128"/>
    <mergeCell ref="I128:J128"/>
    <mergeCell ref="K128:L128"/>
    <mergeCell ref="E129:F129"/>
    <mergeCell ref="G129:H129"/>
    <mergeCell ref="I129:J129"/>
    <mergeCell ref="K129:L129"/>
    <mergeCell ref="E118:F118"/>
    <mergeCell ref="G118:H118"/>
    <mergeCell ref="I118:J118"/>
    <mergeCell ref="K118:L118"/>
    <mergeCell ref="D127:K127"/>
    <mergeCell ref="D116:K116"/>
    <mergeCell ref="E117:F117"/>
    <mergeCell ref="G117:H117"/>
    <mergeCell ref="I117:J117"/>
    <mergeCell ref="K117:L117"/>
    <mergeCell ref="E109:F109"/>
    <mergeCell ref="G109:H109"/>
    <mergeCell ref="I109:J109"/>
    <mergeCell ref="K109:L109"/>
    <mergeCell ref="E110:F110"/>
    <mergeCell ref="G110:H110"/>
    <mergeCell ref="I110:J110"/>
    <mergeCell ref="K110:L110"/>
    <mergeCell ref="E101:F101"/>
    <mergeCell ref="G101:H101"/>
    <mergeCell ref="I101:J101"/>
    <mergeCell ref="K101:L101"/>
    <mergeCell ref="D108:K108"/>
    <mergeCell ref="D99:K99"/>
    <mergeCell ref="E100:F100"/>
    <mergeCell ref="G100:H100"/>
    <mergeCell ref="I100:J100"/>
    <mergeCell ref="K100:L100"/>
    <mergeCell ref="E90:F90"/>
    <mergeCell ref="G90:H90"/>
    <mergeCell ref="I90:J90"/>
    <mergeCell ref="K90:L90"/>
    <mergeCell ref="E91:F91"/>
    <mergeCell ref="G91:H91"/>
    <mergeCell ref="I91:J91"/>
    <mergeCell ref="K91:L91"/>
    <mergeCell ref="E80:F80"/>
    <mergeCell ref="G80:H80"/>
    <mergeCell ref="I80:J80"/>
    <mergeCell ref="K80:L80"/>
    <mergeCell ref="D89:K89"/>
    <mergeCell ref="D78:K78"/>
    <mergeCell ref="E79:F79"/>
    <mergeCell ref="G79:H79"/>
    <mergeCell ref="I79:J79"/>
    <mergeCell ref="K79:L79"/>
    <mergeCell ref="A1:L1"/>
    <mergeCell ref="D52:K52"/>
    <mergeCell ref="D3:K3"/>
    <mergeCell ref="A4:A6"/>
    <mergeCell ref="B4:B6"/>
    <mergeCell ref="C4:C6"/>
    <mergeCell ref="D4:D6"/>
    <mergeCell ref="E4:F4"/>
    <mergeCell ref="G4:H4"/>
    <mergeCell ref="I4:J4"/>
    <mergeCell ref="K4:L4"/>
    <mergeCell ref="E5:F5"/>
    <mergeCell ref="G5:H5"/>
    <mergeCell ref="I5:J5"/>
    <mergeCell ref="K5:L5"/>
    <mergeCell ref="I16:J16"/>
    <mergeCell ref="K16:L16"/>
    <mergeCell ref="E17:F17"/>
    <mergeCell ref="G17:H17"/>
    <mergeCell ref="I17:J17"/>
    <mergeCell ref="K17:L17"/>
    <mergeCell ref="D15:K15"/>
    <mergeCell ref="E16:F16"/>
    <mergeCell ref="G16:H16"/>
    <mergeCell ref="D23:K23"/>
    <mergeCell ref="E24:F24"/>
    <mergeCell ref="G24:H24"/>
    <mergeCell ref="I24:J24"/>
    <mergeCell ref="K24:L24"/>
    <mergeCell ref="E25:F25"/>
    <mergeCell ref="G25:H25"/>
    <mergeCell ref="I25:J25"/>
    <mergeCell ref="K25:L25"/>
    <mergeCell ref="D31:K31"/>
    <mergeCell ref="E32:F32"/>
    <mergeCell ref="G32:H32"/>
    <mergeCell ref="I32:J32"/>
    <mergeCell ref="K32:L32"/>
    <mergeCell ref="E33:F33"/>
    <mergeCell ref="G33:H33"/>
    <mergeCell ref="I33:J33"/>
    <mergeCell ref="K33:L33"/>
    <mergeCell ref="D42:K42"/>
    <mergeCell ref="E43:F43"/>
    <mergeCell ref="G43:H43"/>
    <mergeCell ref="I43:J43"/>
    <mergeCell ref="K43:L43"/>
    <mergeCell ref="E44:F44"/>
    <mergeCell ref="G44:H44"/>
    <mergeCell ref="I44:J44"/>
    <mergeCell ref="K44:L44"/>
    <mergeCell ref="E53:F53"/>
    <mergeCell ref="G53:H53"/>
    <mergeCell ref="I53:J53"/>
    <mergeCell ref="K53:L53"/>
    <mergeCell ref="E54:F54"/>
    <mergeCell ref="G54:H54"/>
    <mergeCell ref="I54:J54"/>
    <mergeCell ref="K54:L54"/>
    <mergeCell ref="E64:F64"/>
    <mergeCell ref="G64:H64"/>
    <mergeCell ref="I64:J64"/>
    <mergeCell ref="K64:L64"/>
    <mergeCell ref="D62:K62"/>
    <mergeCell ref="E63:F63"/>
    <mergeCell ref="G63:H63"/>
    <mergeCell ref="I63:J63"/>
    <mergeCell ref="K63:L63"/>
  </mergeCells>
  <phoneticPr fontId="4" type="noConversion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3</vt:i4>
      </vt:variant>
    </vt:vector>
  </HeadingPairs>
  <TitlesOfParts>
    <vt:vector size="10" baseType="lpstr">
      <vt:lpstr>갑지</vt:lpstr>
      <vt:lpstr>원가계산서</vt:lpstr>
      <vt:lpstr>내역</vt:lpstr>
      <vt:lpstr>노임</vt:lpstr>
      <vt:lpstr>일위대가표</vt:lpstr>
      <vt:lpstr>단가</vt:lpstr>
      <vt:lpstr>노임표</vt:lpstr>
      <vt:lpstr>갑지!Print_Area</vt:lpstr>
      <vt:lpstr>내역!Print_Area</vt:lpstr>
      <vt:lpstr>내역!Print_Titles</vt:lpstr>
    </vt:vector>
  </TitlesOfParts>
  <Company>연구소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진한식</dc:creator>
  <cp:lastModifiedBy>user</cp:lastModifiedBy>
  <cp:lastPrinted>2019-05-30T00:18:16Z</cp:lastPrinted>
  <dcterms:created xsi:type="dcterms:W3CDTF">2009-02-19T00:41:14Z</dcterms:created>
  <dcterms:modified xsi:type="dcterms:W3CDTF">2019-06-04T01:05:32Z</dcterms:modified>
</cp:coreProperties>
</file>