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5200" windowHeight="11280" tabRatio="917" activeTab="1"/>
  </bookViews>
  <sheets>
    <sheet name="표지" sheetId="1" r:id="rId1"/>
    <sheet name="총괄집계표" sheetId="10" r:id="rId2"/>
    <sheet name="내역서" sheetId="3" r:id="rId3"/>
    <sheet name="품목별 분류" sheetId="31" state="hidden" r:id="rId4"/>
    <sheet name="공량산출서" sheetId="20" state="hidden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19_0_0_F" localSheetId="3" hidden="1">#REF!</definedName>
    <definedName name="_19_0_0_F" hidden="1">#REF!</definedName>
    <definedName name="_Fill" localSheetId="3" hidden="1">#REF!</definedName>
    <definedName name="_Fill" hidden="1">#REF!</definedName>
    <definedName name="_Key1" localSheetId="3" hidden="1">#REF!</definedName>
    <definedName name="_Key1" hidden="1">#REF!</definedName>
    <definedName name="_Key2" localSheetId="3" hidden="1">#REF!</definedName>
    <definedName name="_Key2" hidden="1">#REF!</definedName>
    <definedName name="_Order1" hidden="1">255</definedName>
    <definedName name="_Order2" hidden="1">255</definedName>
    <definedName name="_Sort" localSheetId="3" hidden="1">#REF!</definedName>
    <definedName name="_Sort" hidden="1">#REF!</definedName>
    <definedName name="A1C1" localSheetId="3" hidden="1">#REF!</definedName>
    <definedName name="A1C1" hidden="1">#REF!</definedName>
    <definedName name="AAA" localSheetId="3" hidden="1">#REF!</definedName>
    <definedName name="AAA" hidden="1">#REF!</definedName>
    <definedName name="DDD" localSheetId="3" hidden="1">#REF!</definedName>
    <definedName name="DDD" hidden="1">#REF!</definedName>
    <definedName name="ddddd" localSheetId="3" hidden="1">#REF!</definedName>
    <definedName name="ddddd" hidden="1">#REF!</definedName>
    <definedName name="FHFH" hidden="1">[1]수량산출!$A$1:$A$8561</definedName>
    <definedName name="FHFK" localSheetId="3" hidden="1">[1]수량산출!#REF!</definedName>
    <definedName name="FHFK" hidden="1">[1]수량산출!#REF!</definedName>
    <definedName name="HHHH" localSheetId="3" hidden="1">#REF!</definedName>
    <definedName name="HHHH" hidden="1">#REF!</definedName>
    <definedName name="HTML_CodePage" hidden="1">949</definedName>
    <definedName name="HTML_Control" hidden="1">{"'건축내역'!$A$1:$L$413"}</definedName>
    <definedName name="HTML_Description" hidden="1">""</definedName>
    <definedName name="HTML_Email" hidden="1">""</definedName>
    <definedName name="HTML_Header" hidden="1">"건축내역"</definedName>
    <definedName name="HTML_LastUpdate" hidden="1">"00-11-13"</definedName>
    <definedName name="HTML_LineAfter" hidden="1">FALSE</definedName>
    <definedName name="HTML_LineBefore" hidden="1">FALSE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hidden="1">"C:\001WORK\MyHTML.htm"</definedName>
    <definedName name="HTML_Title" hidden="1">"cost2010"</definedName>
    <definedName name="KKK" localSheetId="3" hidden="1">#REF!</definedName>
    <definedName name="KKK" hidden="1">#REF!</definedName>
    <definedName name="lll" localSheetId="3" hidden="1">#REF!</definedName>
    <definedName name="lll" hidden="1">#REF!</definedName>
    <definedName name="m" localSheetId="3" hidden="1">#REF!</definedName>
    <definedName name="m" hidden="1">#REF!</definedName>
    <definedName name="OOO" localSheetId="3" hidden="1">#REF!</definedName>
    <definedName name="OOO" hidden="1">#REF!</definedName>
    <definedName name="PPP" localSheetId="3" hidden="1">#REF!</definedName>
    <definedName name="PPP" hidden="1">#REF!</definedName>
    <definedName name="_xlnm.Print_Area" localSheetId="2">내역서!$A$1:$J$27</definedName>
    <definedName name="_xlnm.Print_Area" localSheetId="0">표지!$A$1:$L$25</definedName>
    <definedName name="_xlnm.Print_Area" localSheetId="3">'품목별 분류'!$A$1:$R$76</definedName>
    <definedName name="_xlnm.Print_Titles" localSheetId="4">공량산출서!$1:$5</definedName>
    <definedName name="_xlnm.Print_Titles" localSheetId="2">내역서!$1:$3</definedName>
    <definedName name="_xlnm.Print_Titles" localSheetId="3">'품목별 분류'!$1:$5</definedName>
    <definedName name="QWS" localSheetId="3" hidden="1">#REF!</definedName>
    <definedName name="QWS" hidden="1">#REF!</definedName>
    <definedName name="RK" localSheetId="3" hidden="1">[1]수량산출!#REF!</definedName>
    <definedName name="RK" hidden="1">[1]수량산출!#REF!</definedName>
    <definedName name="SORT" localSheetId="3" hidden="1">#REF!</definedName>
    <definedName name="SORT" hidden="1">#REF!</definedName>
    <definedName name="TTTT" localSheetId="3" hidden="1">#REF!</definedName>
    <definedName name="TTTT" hidden="1">#REF!</definedName>
    <definedName name="yyy" hidden="1">[2]수량산출!$A$1:$A$8561</definedName>
    <definedName name="ㄱ" localSheetId="3" hidden="1">[3]수량산출!#REF!</definedName>
    <definedName name="ㄱ" hidden="1">[3]수량산출!#REF!</definedName>
    <definedName name="가아" localSheetId="3" hidden="1">[4]수량산출!#REF!</definedName>
    <definedName name="가아" hidden="1">[4]수량산출!#REF!</definedName>
    <definedName name="강아지" localSheetId="3" hidden="1">#REF!</definedName>
    <definedName name="강아지" hidden="1">#REF!</definedName>
    <definedName name="거ㅏ" hidden="1">[3]수량산출!$A$3:$H$8539</definedName>
    <definedName name="견적" hidden="1">[5]내역서1999.8최종!$A$1:$A$2438</definedName>
    <definedName name="공장동" localSheetId="3" hidden="1">#REF!</definedName>
    <definedName name="공장동" hidden="1">#REF!</definedName>
    <definedName name="기기품셈내역1" localSheetId="3" hidden="1">#REF!</definedName>
    <definedName name="기기품셈내역1" hidden="1">#REF!</definedName>
    <definedName name="ㄴㄴㄴ" localSheetId="3" hidden="1">#REF!</definedName>
    <definedName name="ㄴㄴㄴ" hidden="1">#REF!</definedName>
    <definedName name="ㄴㄴㄴㄴ" localSheetId="3" hidden="1">#REF!</definedName>
    <definedName name="ㄴㄴㄴㄴ" hidden="1">#REF!</definedName>
    <definedName name="ㄴㄴㄴㄴㄴ" localSheetId="3" hidden="1">#REF!</definedName>
    <definedName name="ㄴㄴㄴㄴㄴ" hidden="1">#REF!</definedName>
    <definedName name="ㄷㄷ" localSheetId="3" hidden="1">#REF!</definedName>
    <definedName name="ㄷㄷ" hidden="1">#REF!</definedName>
    <definedName name="ㄹㄹ" localSheetId="3" hidden="1">#REF!</definedName>
    <definedName name="ㄹㄹ" hidden="1">#REF!</definedName>
    <definedName name="ㄹㅇㄶ" localSheetId="3" hidden="1">#REF!</definedName>
    <definedName name="ㄹㅇㄶ" hidden="1">#REF!</definedName>
    <definedName name="ㄹㅇㄶ옿" hidden="1">'[6]N賃率-職'!$I$5:$I$30</definedName>
    <definedName name="ㄹㅇㄹㅇ" localSheetId="3" hidden="1">#REF!</definedName>
    <definedName name="ㄹㅇㄹㅇ" hidden="1">#REF!</definedName>
    <definedName name="ㅁ" localSheetId="3" hidden="1">#REF!</definedName>
    <definedName name="ㅁ" hidden="1">#REF!</definedName>
    <definedName name="ㅁㅁ" localSheetId="3" hidden="1">#REF!</definedName>
    <definedName name="ㅁㅁ" hidden="1">#REF!</definedName>
    <definedName name="배관공수율" hidden="1">'[7]N賃率-職'!$I$5:$I$30</definedName>
    <definedName name="분전반제조총괄표" hidden="1">{"'건축내역'!$A$1:$L$413"}</definedName>
    <definedName name="ㅅㅅ" localSheetId="3" hidden="1">#REF!</definedName>
    <definedName name="ㅅㅅ" hidden="1">#REF!</definedName>
    <definedName name="ㅇㄹㄹ" hidden="1">'[8]N賃率-職'!$I$5:$I$30</definedName>
    <definedName name="ㅇㄹㅇㄹ" localSheetId="3" hidden="1">#REF!</definedName>
    <definedName name="ㅇㄹㅇㄹ" hidden="1">#REF!</definedName>
    <definedName name="ㅇㅇㄹ" localSheetId="3" hidden="1">#REF!</definedName>
    <definedName name="ㅇㅇㄹ" hidden="1">#REF!</definedName>
    <definedName name="ㅇㅇㅇ" localSheetId="3" hidden="1">#REF!</definedName>
    <definedName name="ㅇㅇㅇ" hidden="1">#REF!</definedName>
    <definedName name="ㅇㅇㅇㅇ" localSheetId="3" hidden="1">#REF!</definedName>
    <definedName name="ㅇㅇㅇㅇ" hidden="1">#REF!</definedName>
    <definedName name="ㅇㅇㅇㅇㄹㄴㅁㄹ" localSheetId="3" hidden="1">#REF!</definedName>
    <definedName name="ㅇㅇㅇㅇㄹㄴㅁㄹ" hidden="1">#REF!</definedName>
    <definedName name="완공3" localSheetId="3" hidden="1">#REF!</definedName>
    <definedName name="완공3" hidden="1">#REF!</definedName>
    <definedName name="일" localSheetId="3" hidden="1">#REF!</definedName>
    <definedName name="일" hidden="1">#REF!</definedName>
    <definedName name="전체제조총괄표" hidden="1">{"'건축내역'!$A$1:$L$413"}</definedName>
    <definedName name="ㅎㄴ" hidden="1">'[6]N賃率-職'!$I$5:$I$30</definedName>
    <definedName name="ㅛㅕㅑ" hidden="1">'[8]N賃率-職'!$I$5:$I$30</definedName>
    <definedName name="ㅛㅛㅛㅛ" hidden="1">[2]수량산출!$A$1:$A$8561</definedName>
    <definedName name="ㅜ" localSheetId="3" hidden="1">[3]수량산출!#REF!</definedName>
    <definedName name="ㅜ" hidden="1">[3]수량산출!#REF!</definedName>
  </definedNames>
  <calcPr calcId="145621"/>
</workbook>
</file>

<file path=xl/calcChain.xml><?xml version="1.0" encoding="utf-8"?>
<calcChain xmlns="http://schemas.openxmlformats.org/spreadsheetml/2006/main">
  <c r="G20" i="10" l="1"/>
  <c r="G16" i="20" l="1"/>
  <c r="G8" i="20"/>
  <c r="G55" i="20" l="1"/>
  <c r="Q55" i="20"/>
  <c r="O55" i="20"/>
  <c r="B55" i="20"/>
  <c r="A55" i="20"/>
  <c r="S55" i="20"/>
  <c r="R55" i="20" l="1"/>
  <c r="H5" i="3"/>
  <c r="G7" i="10" s="1"/>
  <c r="F5" i="3" l="1"/>
  <c r="G4" i="10" s="1"/>
  <c r="S21" i="20"/>
  <c r="Q21" i="20"/>
  <c r="Q20" i="20"/>
  <c r="Q19" i="20"/>
  <c r="B21" i="20"/>
  <c r="A21" i="20"/>
  <c r="S20" i="20"/>
  <c r="B20" i="20"/>
  <c r="A20" i="20"/>
  <c r="O20" i="20"/>
  <c r="A19" i="20"/>
  <c r="B19" i="20"/>
  <c r="G19" i="20"/>
  <c r="J19" i="20"/>
  <c r="S19" i="20"/>
  <c r="G20" i="20"/>
  <c r="J20" i="20"/>
  <c r="G21" i="20"/>
  <c r="J21" i="20"/>
  <c r="R19" i="20" l="1"/>
  <c r="R21" i="20"/>
  <c r="R20" i="20"/>
  <c r="J80" i="20" l="1"/>
  <c r="G80" i="20"/>
  <c r="J79" i="20"/>
  <c r="G79" i="20"/>
  <c r="J78" i="20"/>
  <c r="G78" i="20"/>
  <c r="J77" i="20"/>
  <c r="G77" i="20"/>
  <c r="J76" i="20"/>
  <c r="G76" i="20"/>
  <c r="J75" i="20"/>
  <c r="G75" i="20"/>
  <c r="J74" i="20"/>
  <c r="G74" i="20"/>
  <c r="J73" i="20"/>
  <c r="G73" i="20"/>
  <c r="J72" i="20"/>
  <c r="G72" i="20"/>
  <c r="J71" i="20"/>
  <c r="G71" i="20"/>
  <c r="J70" i="20"/>
  <c r="G70" i="20"/>
  <c r="J69" i="20"/>
  <c r="G69" i="20"/>
  <c r="J68" i="20"/>
  <c r="G68" i="20"/>
  <c r="J67" i="20"/>
  <c r="G67" i="20"/>
  <c r="J66" i="20"/>
  <c r="G66" i="20"/>
  <c r="J65" i="20"/>
  <c r="G65" i="20"/>
  <c r="J64" i="20"/>
  <c r="G64" i="20"/>
  <c r="J63" i="20"/>
  <c r="G63" i="20"/>
  <c r="J62" i="20"/>
  <c r="G62" i="20"/>
  <c r="J61" i="20"/>
  <c r="G61" i="20"/>
  <c r="J60" i="20"/>
  <c r="G60" i="20"/>
  <c r="J59" i="20"/>
  <c r="G59" i="20"/>
  <c r="J58" i="20"/>
  <c r="G58" i="20"/>
  <c r="J57" i="20"/>
  <c r="G57" i="20"/>
  <c r="J56" i="20"/>
  <c r="G56" i="20"/>
  <c r="J54" i="20"/>
  <c r="G54" i="20"/>
  <c r="J53" i="20"/>
  <c r="G53" i="20"/>
  <c r="J52" i="20"/>
  <c r="G52" i="20"/>
  <c r="J51" i="20"/>
  <c r="G51" i="20"/>
  <c r="J50" i="20"/>
  <c r="G50" i="20"/>
  <c r="J49" i="20"/>
  <c r="G49" i="20"/>
  <c r="J48" i="20"/>
  <c r="G48" i="20"/>
  <c r="J47" i="20"/>
  <c r="G47" i="20"/>
  <c r="J46" i="20"/>
  <c r="G46" i="20"/>
  <c r="J45" i="20"/>
  <c r="G45" i="20"/>
  <c r="J44" i="20"/>
  <c r="G44" i="20"/>
  <c r="J43" i="20"/>
  <c r="G43" i="20"/>
  <c r="J42" i="20"/>
  <c r="G42" i="20"/>
  <c r="J41" i="20"/>
  <c r="G41" i="20"/>
  <c r="J40" i="20"/>
  <c r="G40" i="20"/>
  <c r="J39" i="20"/>
  <c r="G39" i="20"/>
  <c r="J38" i="20"/>
  <c r="G38" i="20"/>
  <c r="J37" i="20"/>
  <c r="G37" i="20"/>
  <c r="J36" i="20"/>
  <c r="G36" i="20"/>
  <c r="J35" i="20"/>
  <c r="G35" i="20"/>
  <c r="J34" i="20"/>
  <c r="G34" i="20"/>
  <c r="J33" i="20"/>
  <c r="G33" i="20"/>
  <c r="J32" i="20"/>
  <c r="G32" i="20"/>
  <c r="J31" i="20"/>
  <c r="G31" i="20"/>
  <c r="J30" i="20"/>
  <c r="G30" i="20"/>
  <c r="J29" i="20"/>
  <c r="G29" i="20"/>
  <c r="J28" i="20"/>
  <c r="G28" i="20"/>
  <c r="J27" i="20"/>
  <c r="G27" i="20"/>
  <c r="J26" i="20"/>
  <c r="G26" i="20"/>
  <c r="J9" i="20"/>
  <c r="J10" i="20"/>
  <c r="J11" i="20"/>
  <c r="J12" i="20"/>
  <c r="J13" i="20"/>
  <c r="J14" i="20"/>
  <c r="J15" i="20"/>
  <c r="J16" i="20"/>
  <c r="J22" i="20"/>
  <c r="J23" i="20"/>
  <c r="J24" i="20"/>
  <c r="J8" i="20"/>
  <c r="G9" i="20"/>
  <c r="G10" i="20"/>
  <c r="G11" i="20"/>
  <c r="G12" i="20"/>
  <c r="G13" i="20"/>
  <c r="G14" i="20"/>
  <c r="G15" i="20"/>
  <c r="G22" i="20"/>
  <c r="G23" i="20"/>
  <c r="R23" i="20" s="1"/>
  <c r="G24" i="20"/>
  <c r="R27" i="20" l="1"/>
  <c r="R29" i="20"/>
  <c r="R31" i="20"/>
  <c r="R33" i="20"/>
  <c r="R35" i="20"/>
  <c r="R37" i="20"/>
  <c r="R39" i="20"/>
  <c r="R41" i="20"/>
  <c r="R43" i="20"/>
  <c r="R45" i="20"/>
  <c r="R47" i="20"/>
  <c r="R49" i="20"/>
  <c r="R51" i="20"/>
  <c r="R53" i="20"/>
  <c r="R56" i="20"/>
  <c r="R58" i="20"/>
  <c r="R60" i="20"/>
  <c r="R62" i="20"/>
  <c r="R64" i="20"/>
  <c r="R66" i="20"/>
  <c r="R68" i="20"/>
  <c r="R70" i="20"/>
  <c r="R72" i="20"/>
  <c r="R74" i="20"/>
  <c r="R76" i="20"/>
  <c r="R78" i="20"/>
  <c r="R22" i="20"/>
  <c r="R28" i="20"/>
  <c r="R30" i="20"/>
  <c r="R32" i="20"/>
  <c r="R34" i="20"/>
  <c r="R36" i="20"/>
  <c r="R38" i="20"/>
  <c r="R40" i="20"/>
  <c r="R42" i="20"/>
  <c r="R44" i="20"/>
  <c r="R46" i="20"/>
  <c r="R48" i="20"/>
  <c r="R50" i="20"/>
  <c r="R52" i="20"/>
  <c r="R54" i="20"/>
  <c r="R57" i="20"/>
  <c r="R59" i="20"/>
  <c r="R61" i="20"/>
  <c r="R63" i="20"/>
  <c r="R65" i="20"/>
  <c r="R67" i="20"/>
  <c r="R69" i="20"/>
  <c r="R71" i="20"/>
  <c r="R73" i="20"/>
  <c r="R75" i="20"/>
  <c r="R77" i="20"/>
  <c r="R79" i="20"/>
  <c r="R15" i="20"/>
  <c r="R16" i="20"/>
  <c r="R26" i="20"/>
  <c r="R8" i="20"/>
  <c r="R13" i="20"/>
  <c r="R12" i="20"/>
  <c r="R24" i="20"/>
  <c r="R11" i="20"/>
  <c r="R10" i="20"/>
  <c r="R9" i="20"/>
  <c r="R14" i="20"/>
  <c r="H72" i="31" l="1"/>
  <c r="F72" i="31"/>
  <c r="H49" i="31"/>
  <c r="F49" i="31"/>
  <c r="H20" i="31"/>
  <c r="F20" i="31"/>
  <c r="H19" i="31"/>
  <c r="F19" i="31"/>
  <c r="H68" i="31"/>
  <c r="F68" i="31"/>
  <c r="H67" i="31"/>
  <c r="F67" i="31"/>
  <c r="H71" i="31"/>
  <c r="F71" i="31"/>
  <c r="H70" i="31"/>
  <c r="F70" i="31"/>
  <c r="H69" i="31"/>
  <c r="F69" i="31"/>
  <c r="H36" i="31"/>
  <c r="F36" i="31"/>
  <c r="H35" i="31"/>
  <c r="F35" i="31"/>
  <c r="H34" i="31"/>
  <c r="F34" i="31"/>
  <c r="H33" i="31"/>
  <c r="F33" i="31"/>
  <c r="H66" i="31"/>
  <c r="F66" i="31"/>
  <c r="H65" i="31"/>
  <c r="F65" i="31"/>
  <c r="H64" i="31"/>
  <c r="F64" i="31"/>
  <c r="H63" i="31"/>
  <c r="F63" i="31"/>
  <c r="H48" i="31"/>
  <c r="F48" i="31"/>
  <c r="H17" i="31"/>
  <c r="F17" i="31"/>
  <c r="H10" i="31"/>
  <c r="F10" i="31"/>
  <c r="H9" i="31"/>
  <c r="F9" i="31"/>
  <c r="H16" i="31"/>
  <c r="F16" i="31"/>
  <c r="H15" i="31"/>
  <c r="F15" i="31"/>
  <c r="H8" i="31"/>
  <c r="F8" i="31"/>
  <c r="H32" i="31"/>
  <c r="F32" i="31"/>
  <c r="H31" i="31"/>
  <c r="F31" i="31"/>
  <c r="H30" i="31"/>
  <c r="F30" i="31"/>
  <c r="H29" i="31"/>
  <c r="F29" i="31"/>
  <c r="H28" i="31"/>
  <c r="F28" i="31"/>
  <c r="H27" i="31"/>
  <c r="F27" i="31"/>
  <c r="H26" i="31"/>
  <c r="F26" i="31"/>
  <c r="H25" i="31"/>
  <c r="F25" i="31"/>
  <c r="P24" i="31"/>
  <c r="H24" i="31"/>
  <c r="F24" i="31"/>
  <c r="H62" i="31"/>
  <c r="F62" i="31"/>
  <c r="H61" i="31"/>
  <c r="F61" i="31"/>
  <c r="H60" i="31"/>
  <c r="F60" i="31"/>
  <c r="H59" i="31"/>
  <c r="F59" i="31"/>
  <c r="H58" i="31"/>
  <c r="F58" i="31"/>
  <c r="H57" i="31"/>
  <c r="F57" i="31"/>
  <c r="H56" i="31"/>
  <c r="F56" i="31"/>
  <c r="H55" i="31"/>
  <c r="F55" i="31"/>
  <c r="H54" i="31"/>
  <c r="F54" i="31"/>
  <c r="H53" i="31"/>
  <c r="F53" i="31"/>
  <c r="H47" i="31"/>
  <c r="F47" i="31"/>
  <c r="H46" i="31"/>
  <c r="F46" i="31"/>
  <c r="H45" i="31"/>
  <c r="F45" i="31"/>
  <c r="H44" i="31"/>
  <c r="F44" i="31"/>
  <c r="H43" i="31"/>
  <c r="F43" i="31"/>
  <c r="H42" i="31"/>
  <c r="F42" i="31"/>
  <c r="H41" i="31"/>
  <c r="F41" i="31"/>
  <c r="H40" i="31"/>
  <c r="F40" i="31"/>
  <c r="P18" i="31"/>
  <c r="H18" i="31"/>
  <c r="F18" i="31"/>
  <c r="R13" i="31"/>
  <c r="P13" i="31"/>
  <c r="H13" i="31"/>
  <c r="F13" i="31"/>
  <c r="P14" i="31"/>
  <c r="N14" i="31"/>
  <c r="L14" i="31"/>
  <c r="H14" i="31"/>
  <c r="F14" i="31"/>
  <c r="P12" i="31"/>
  <c r="N12" i="31"/>
  <c r="L12" i="31"/>
  <c r="H12" i="31"/>
  <c r="F12" i="31"/>
  <c r="P11" i="31"/>
  <c r="N11" i="31"/>
  <c r="L11" i="31"/>
  <c r="H11" i="31"/>
  <c r="F11" i="31"/>
  <c r="A2" i="31"/>
  <c r="I20" i="31" l="1"/>
  <c r="H38" i="31"/>
  <c r="F38" i="31"/>
  <c r="F74" i="31"/>
  <c r="F51" i="31"/>
  <c r="H51" i="31"/>
  <c r="H74" i="31"/>
  <c r="F22" i="31"/>
  <c r="I67" i="31"/>
  <c r="H22" i="31"/>
  <c r="I66" i="31"/>
  <c r="I32" i="31"/>
  <c r="I8" i="31"/>
  <c r="I30" i="31"/>
  <c r="I53" i="31"/>
  <c r="O11" i="31"/>
  <c r="I44" i="31"/>
  <c r="I26" i="31"/>
  <c r="I16" i="31"/>
  <c r="I65" i="31"/>
  <c r="I54" i="31"/>
  <c r="I62" i="31"/>
  <c r="I58" i="31"/>
  <c r="I27" i="31"/>
  <c r="I69" i="31"/>
  <c r="I29" i="31"/>
  <c r="I10" i="31"/>
  <c r="I11" i="31"/>
  <c r="I42" i="31"/>
  <c r="I31" i="31"/>
  <c r="O14" i="31"/>
  <c r="I14" i="31"/>
  <c r="I13" i="31"/>
  <c r="I55" i="31"/>
  <c r="I61" i="31"/>
  <c r="I64" i="31"/>
  <c r="I49" i="31"/>
  <c r="I56" i="31"/>
  <c r="I45" i="31"/>
  <c r="I57" i="31"/>
  <c r="I9" i="31"/>
  <c r="I71" i="31"/>
  <c r="I12" i="31"/>
  <c r="I18" i="31"/>
  <c r="I41" i="31"/>
  <c r="I59" i="31"/>
  <c r="I48" i="31"/>
  <c r="I35" i="31"/>
  <c r="I47" i="31"/>
  <c r="I24" i="31"/>
  <c r="I15" i="31"/>
  <c r="I70" i="31"/>
  <c r="I72" i="31"/>
  <c r="I25" i="31"/>
  <c r="I33" i="31"/>
  <c r="O12" i="31"/>
  <c r="I43" i="31"/>
  <c r="I60" i="31"/>
  <c r="I63" i="31"/>
  <c r="I34" i="31"/>
  <c r="I68" i="31"/>
  <c r="I19" i="31"/>
  <c r="I46" i="31"/>
  <c r="I28" i="31"/>
  <c r="I17" i="31"/>
  <c r="I36" i="31"/>
  <c r="I40" i="31"/>
  <c r="I38" i="31" l="1"/>
  <c r="F76" i="31"/>
  <c r="H76" i="31"/>
  <c r="I22" i="31"/>
  <c r="I51" i="31"/>
  <c r="Q14" i="31"/>
  <c r="Q12" i="31"/>
  <c r="Q11" i="31"/>
  <c r="I74" i="31"/>
  <c r="I76" i="31" l="1"/>
  <c r="A34" i="20" l="1"/>
  <c r="B34" i="20"/>
  <c r="O34" i="20"/>
  <c r="Q34" i="20"/>
  <c r="O79" i="20"/>
  <c r="O77" i="20"/>
  <c r="S77" i="20"/>
  <c r="Q77" i="20"/>
  <c r="B77" i="20"/>
  <c r="A77" i="20"/>
  <c r="S78" i="20"/>
  <c r="Q78" i="20"/>
  <c r="B78" i="20"/>
  <c r="A78" i="20"/>
  <c r="J53" i="31" l="1" a="1"/>
  <c r="J53" i="31" s="1"/>
  <c r="P53" i="31" s="1"/>
  <c r="B53" i="31" a="1"/>
  <c r="B53" i="31" s="1"/>
  <c r="R53" i="31" a="1"/>
  <c r="R53" i="31" s="1"/>
  <c r="A53" i="31" a="1"/>
  <c r="A53" i="31" s="1"/>
  <c r="C53" i="31" a="1"/>
  <c r="C53" i="31" s="1"/>
  <c r="K68" i="31" a="1"/>
  <c r="K68" i="31" s="1"/>
  <c r="C68" i="31" a="1"/>
  <c r="C68" i="31" s="1"/>
  <c r="J68" i="31" a="1"/>
  <c r="J68" i="31" s="1"/>
  <c r="P68" i="31" s="1"/>
  <c r="B68" i="31" a="1"/>
  <c r="B68" i="31" s="1"/>
  <c r="A68" i="31" a="1"/>
  <c r="A68" i="31" s="1"/>
  <c r="R68" i="31" a="1"/>
  <c r="R68" i="31" s="1"/>
  <c r="R67" i="31" a="1"/>
  <c r="R67" i="31" s="1"/>
  <c r="A67" i="31" a="1"/>
  <c r="A67" i="31" s="1"/>
  <c r="K67" i="31" a="1"/>
  <c r="K67" i="31" s="1"/>
  <c r="C67" i="31" a="1"/>
  <c r="C67" i="31" s="1"/>
  <c r="B67" i="31" a="1"/>
  <c r="B67" i="31" s="1"/>
  <c r="J67" i="31" a="1"/>
  <c r="J67" i="31" s="1"/>
  <c r="P67" i="31" s="1"/>
  <c r="L68" i="31" l="1"/>
  <c r="L67" i="31"/>
  <c r="S75" i="20"/>
  <c r="S54" i="20"/>
  <c r="S34" i="20"/>
  <c r="S72" i="20"/>
  <c r="S39" i="20"/>
  <c r="S33" i="20"/>
  <c r="O33" i="20"/>
  <c r="O64" i="20"/>
  <c r="Q58" i="20"/>
  <c r="O58" i="20"/>
  <c r="B58" i="20"/>
  <c r="A58" i="20"/>
  <c r="Q72" i="20"/>
  <c r="O72" i="20"/>
  <c r="B72" i="20"/>
  <c r="A72" i="20"/>
  <c r="Q49" i="20"/>
  <c r="O49" i="20"/>
  <c r="B49" i="20"/>
  <c r="A49" i="20"/>
  <c r="Q38" i="20"/>
  <c r="O38" i="20"/>
  <c r="B38" i="20"/>
  <c r="A38" i="20"/>
  <c r="Q39" i="20"/>
  <c r="O39" i="20"/>
  <c r="B39" i="20"/>
  <c r="A39" i="20"/>
  <c r="Q33" i="20"/>
  <c r="B33" i="20"/>
  <c r="A33" i="20"/>
  <c r="Q75" i="20"/>
  <c r="O75" i="20"/>
  <c r="B75" i="20"/>
  <c r="A75" i="20"/>
  <c r="O61" i="20"/>
  <c r="Q61" i="20"/>
  <c r="B61" i="20"/>
  <c r="A61" i="20"/>
  <c r="Q54" i="20"/>
  <c r="O54" i="20"/>
  <c r="B54" i="20"/>
  <c r="A54" i="20"/>
  <c r="Q64" i="20"/>
  <c r="B64" i="20"/>
  <c r="A64" i="20"/>
  <c r="K53" i="31" l="1" a="1"/>
  <c r="K53" i="31" s="1"/>
  <c r="L53" i="31" s="1"/>
  <c r="J26" i="31" a="1"/>
  <c r="J26" i="31" s="1"/>
  <c r="P26" i="31" s="1"/>
  <c r="B26" i="31" a="1"/>
  <c r="B26" i="31" s="1"/>
  <c r="R26" i="31" a="1"/>
  <c r="R26" i="31" s="1"/>
  <c r="A26" i="31" a="1"/>
  <c r="A26" i="31" s="1"/>
  <c r="C26" i="31" a="1"/>
  <c r="C26" i="31" s="1"/>
  <c r="C8" i="31" a="1"/>
  <c r="C8" i="31" s="1"/>
  <c r="J8" i="31" a="1"/>
  <c r="J8" i="31" s="1"/>
  <c r="P8" i="31" s="1"/>
  <c r="B8" i="31" a="1"/>
  <c r="B8" i="31" s="1"/>
  <c r="R8" i="31" a="1"/>
  <c r="R8" i="31" s="1"/>
  <c r="A8" i="31" a="1"/>
  <c r="A8" i="31" s="1"/>
  <c r="J30" i="31" a="1"/>
  <c r="J30" i="31" s="1"/>
  <c r="P30" i="31" s="1"/>
  <c r="B30" i="31" a="1"/>
  <c r="B30" i="31" s="1"/>
  <c r="R30" i="31" a="1"/>
  <c r="R30" i="31" s="1"/>
  <c r="A30" i="31" a="1"/>
  <c r="A30" i="31" s="1"/>
  <c r="K30" i="31" a="1"/>
  <c r="K30" i="31" s="1"/>
  <c r="C30" i="31" a="1"/>
  <c r="C30" i="31" s="1"/>
  <c r="J57" i="31" a="1"/>
  <c r="J57" i="31" s="1"/>
  <c r="P57" i="31" s="1"/>
  <c r="B57" i="31" a="1"/>
  <c r="B57" i="31" s="1"/>
  <c r="R57" i="31" a="1"/>
  <c r="R57" i="31" s="1"/>
  <c r="A57" i="31" a="1"/>
  <c r="A57" i="31" s="1"/>
  <c r="C57" i="31" a="1"/>
  <c r="C57" i="31" s="1"/>
  <c r="R16" i="31" a="1"/>
  <c r="R16" i="31" s="1"/>
  <c r="A16" i="31" a="1"/>
  <c r="A16" i="31" s="1"/>
  <c r="C16" i="31" a="1"/>
  <c r="C16" i="31" s="1"/>
  <c r="B16" i="31" a="1"/>
  <c r="B16" i="31" s="1"/>
  <c r="J16" i="31" a="1"/>
  <c r="J16" i="31" s="1"/>
  <c r="P16" i="31" s="1"/>
  <c r="J65" i="31" a="1"/>
  <c r="J65" i="31" s="1"/>
  <c r="P65" i="31" s="1"/>
  <c r="B65" i="31" a="1"/>
  <c r="B65" i="31" s="1"/>
  <c r="R65" i="31" a="1"/>
  <c r="R65" i="31" s="1"/>
  <c r="A65" i="31" a="1"/>
  <c r="A65" i="31" s="1"/>
  <c r="C65" i="31" a="1"/>
  <c r="C65" i="31" s="1"/>
  <c r="K65" i="31" a="1"/>
  <c r="K65" i="31" s="1"/>
  <c r="K63" i="31" a="1"/>
  <c r="K63" i="31" s="1"/>
  <c r="C63" i="31" a="1"/>
  <c r="C63" i="31" s="1"/>
  <c r="J63" i="31" a="1"/>
  <c r="J63" i="31" s="1"/>
  <c r="P63" i="31" s="1"/>
  <c r="B63" i="31" a="1"/>
  <c r="B63" i="31" s="1"/>
  <c r="R63" i="31" a="1"/>
  <c r="R63" i="31" s="1"/>
  <c r="A63" i="31" a="1"/>
  <c r="A63" i="31" s="1"/>
  <c r="K46" i="31" a="1"/>
  <c r="K46" i="31" s="1"/>
  <c r="C46" i="31" a="1"/>
  <c r="C46" i="31" s="1"/>
  <c r="J46" i="31" a="1"/>
  <c r="J46" i="31" s="1"/>
  <c r="P46" i="31" s="1"/>
  <c r="B46" i="31" a="1"/>
  <c r="B46" i="31" s="1"/>
  <c r="A46" i="31" a="1"/>
  <c r="A46" i="31" s="1"/>
  <c r="R46" i="31" a="1"/>
  <c r="R46" i="31" s="1"/>
  <c r="R58" i="31" a="1"/>
  <c r="R58" i="31" s="1"/>
  <c r="A58" i="31" a="1"/>
  <c r="A58" i="31" s="1"/>
  <c r="K58" i="31" a="1"/>
  <c r="K58" i="31" s="1"/>
  <c r="C58" i="31" a="1"/>
  <c r="C58" i="31" s="1"/>
  <c r="J58" i="31" a="1"/>
  <c r="J58" i="31" s="1"/>
  <c r="P58" i="31" s="1"/>
  <c r="B58" i="31" a="1"/>
  <c r="B58" i="31" s="1"/>
  <c r="C69" i="31" a="1"/>
  <c r="C69" i="31" s="1"/>
  <c r="J69" i="31" a="1"/>
  <c r="J69" i="31" s="1"/>
  <c r="P69" i="31" s="1"/>
  <c r="B69" i="31" a="1"/>
  <c r="B69" i="31" s="1"/>
  <c r="A69" i="31" a="1"/>
  <c r="A69" i="31" s="1"/>
  <c r="R69" i="31" a="1"/>
  <c r="R69" i="31" s="1"/>
  <c r="S58" i="20"/>
  <c r="S49" i="20"/>
  <c r="S61" i="20"/>
  <c r="S64" i="20"/>
  <c r="S38" i="20"/>
  <c r="Q52" i="20"/>
  <c r="O52" i="20"/>
  <c r="B52" i="20"/>
  <c r="A52" i="20"/>
  <c r="B50" i="20"/>
  <c r="S50" i="20"/>
  <c r="Q50" i="20"/>
  <c r="O50" i="20"/>
  <c r="A50" i="20"/>
  <c r="B16" i="20"/>
  <c r="A16" i="20"/>
  <c r="Q16" i="20"/>
  <c r="O16" i="20"/>
  <c r="Q15" i="20"/>
  <c r="O15" i="20"/>
  <c r="B15" i="20"/>
  <c r="A15" i="20"/>
  <c r="Q14" i="20"/>
  <c r="B14" i="20"/>
  <c r="A14" i="20"/>
  <c r="A13" i="31" l="1"/>
  <c r="C18" i="31"/>
  <c r="B13" i="31"/>
  <c r="A18" i="31"/>
  <c r="C13" i="31"/>
  <c r="B18" i="31"/>
  <c r="K16" i="31" a="1"/>
  <c r="K16" i="31" s="1"/>
  <c r="L16" i="31" s="1"/>
  <c r="K26" i="31" a="1"/>
  <c r="K26" i="31" s="1"/>
  <c r="L26" i="31" s="1"/>
  <c r="K69" i="31" a="1"/>
  <c r="K69" i="31" s="1"/>
  <c r="L69" i="31" s="1"/>
  <c r="L30" i="31"/>
  <c r="L65" i="31"/>
  <c r="R11" i="31"/>
  <c r="R12" i="31"/>
  <c r="K25" i="31" a="1"/>
  <c r="K25" i="31" s="1"/>
  <c r="C25" i="31" a="1"/>
  <c r="C25" i="31" s="1"/>
  <c r="J25" i="31" a="1"/>
  <c r="J25" i="31" s="1"/>
  <c r="P25" i="31" s="1"/>
  <c r="B25" i="31" a="1"/>
  <c r="B25" i="31" s="1"/>
  <c r="R25" i="31" a="1"/>
  <c r="R25" i="31" s="1"/>
  <c r="A25" i="31" a="1"/>
  <c r="A25" i="31" s="1"/>
  <c r="L46" i="31"/>
  <c r="K8" i="31" a="1"/>
  <c r="K8" i="31" s="1"/>
  <c r="L8" i="31" s="1"/>
  <c r="K57" i="31" a="1"/>
  <c r="K57" i="31" s="1"/>
  <c r="L57" i="31" s="1"/>
  <c r="C28" i="31" a="1"/>
  <c r="C28" i="31" s="1"/>
  <c r="J28" i="31" a="1"/>
  <c r="J28" i="31" s="1"/>
  <c r="P28" i="31" s="1"/>
  <c r="B28" i="31" a="1"/>
  <c r="B28" i="31" s="1"/>
  <c r="A28" i="31" a="1"/>
  <c r="A28" i="31" s="1"/>
  <c r="R28" i="31" a="1"/>
  <c r="R28" i="31" s="1"/>
  <c r="L58" i="31"/>
  <c r="L63" i="31"/>
  <c r="S15" i="20"/>
  <c r="S52" i="20"/>
  <c r="Q68" i="20"/>
  <c r="O68" i="20"/>
  <c r="B68" i="20"/>
  <c r="A68" i="20"/>
  <c r="Q67" i="20"/>
  <c r="O67" i="20"/>
  <c r="B67" i="20"/>
  <c r="A67" i="20"/>
  <c r="R18" i="31" l="1"/>
  <c r="L25" i="31"/>
  <c r="J17" i="31" a="1"/>
  <c r="J17" i="31" s="1"/>
  <c r="P17" i="31" s="1"/>
  <c r="B17" i="31" a="1"/>
  <c r="B17" i="31" s="1"/>
  <c r="R17" i="31" a="1"/>
  <c r="R17" i="31" s="1"/>
  <c r="A17" i="31" a="1"/>
  <c r="A17" i="31" s="1"/>
  <c r="C17" i="31" a="1"/>
  <c r="C17" i="31" s="1"/>
  <c r="K28" i="31" a="1"/>
  <c r="K28" i="31" s="1"/>
  <c r="L28" i="31" s="1"/>
  <c r="S67" i="20"/>
  <c r="S14" i="20"/>
  <c r="K13" i="31" l="1"/>
  <c r="L13" i="31" s="1"/>
  <c r="K17" i="31" a="1"/>
  <c r="K17" i="31" s="1"/>
  <c r="L17" i="31" s="1"/>
  <c r="S68" i="20"/>
  <c r="S16" i="20"/>
  <c r="O45" i="20"/>
  <c r="O9" i="20"/>
  <c r="O62" i="20"/>
  <c r="O73" i="20"/>
  <c r="O44" i="20"/>
  <c r="O31" i="20"/>
  <c r="O30" i="20"/>
  <c r="K18" i="31" l="1"/>
  <c r="L18" i="31" s="1"/>
  <c r="O74" i="20"/>
  <c r="S74" i="20"/>
  <c r="Q74" i="20"/>
  <c r="B74" i="20"/>
  <c r="A74" i="20"/>
  <c r="K72" i="31" l="1" a="1"/>
  <c r="K72" i="31" s="1"/>
  <c r="C72" i="31" a="1"/>
  <c r="C72" i="31" s="1"/>
  <c r="J72" i="31" a="1"/>
  <c r="J72" i="31" s="1"/>
  <c r="P72" i="31" s="1"/>
  <c r="B72" i="31" a="1"/>
  <c r="B72" i="31" s="1"/>
  <c r="R72" i="31" a="1"/>
  <c r="R72" i="31" s="1"/>
  <c r="A72" i="31" a="1"/>
  <c r="A72" i="31" s="1"/>
  <c r="O11" i="20"/>
  <c r="L72" i="31" l="1"/>
  <c r="Q53" i="20"/>
  <c r="O53" i="20"/>
  <c r="B53" i="20"/>
  <c r="A53" i="20"/>
  <c r="C29" i="31" l="1" a="1"/>
  <c r="C29" i="31" s="1"/>
  <c r="J29" i="31" a="1"/>
  <c r="J29" i="31" s="1"/>
  <c r="P29" i="31" s="1"/>
  <c r="B29" i="31" a="1"/>
  <c r="B29" i="31" s="1"/>
  <c r="R29" i="31" a="1"/>
  <c r="R29" i="31" s="1"/>
  <c r="A29" i="31" a="1"/>
  <c r="A29" i="31" s="1"/>
  <c r="S53" i="20"/>
  <c r="Q71" i="20"/>
  <c r="O71" i="20"/>
  <c r="B71" i="20"/>
  <c r="A71" i="20"/>
  <c r="Q11" i="20"/>
  <c r="Q10" i="20"/>
  <c r="O10" i="20"/>
  <c r="B11" i="20"/>
  <c r="A11" i="20"/>
  <c r="B10" i="20"/>
  <c r="A10" i="20"/>
  <c r="B9" i="20"/>
  <c r="A9" i="20"/>
  <c r="A8" i="20"/>
  <c r="K29" i="31" l="1" a="1"/>
  <c r="K29" i="31" s="1"/>
  <c r="L29" i="31" s="1"/>
  <c r="R14" i="31"/>
  <c r="R49" i="31" a="1"/>
  <c r="R49" i="31" s="1"/>
  <c r="A49" i="31" a="1"/>
  <c r="A49" i="31" s="1"/>
  <c r="C49" i="31" a="1"/>
  <c r="C49" i="31" s="1"/>
  <c r="J49" i="31" a="1"/>
  <c r="J49" i="31" s="1"/>
  <c r="P49" i="31" s="1"/>
  <c r="B49" i="31" a="1"/>
  <c r="B49" i="31" s="1"/>
  <c r="S71" i="20"/>
  <c r="K49" i="31" l="1" a="1"/>
  <c r="K49" i="31" s="1"/>
  <c r="L49" i="31" s="1"/>
  <c r="Q9" i="20"/>
  <c r="Q8" i="20"/>
  <c r="B8" i="20" l="1"/>
  <c r="A73" i="20" l="1"/>
  <c r="B73" i="20"/>
  <c r="Q73" i="20"/>
  <c r="A51" i="20"/>
  <c r="B51" i="20"/>
  <c r="O51" i="20"/>
  <c r="Q51" i="20"/>
  <c r="R27" i="31" l="1" a="1"/>
  <c r="R27" i="31" s="1"/>
  <c r="A27" i="31" a="1"/>
  <c r="A27" i="31" s="1"/>
  <c r="C27" i="31" a="1"/>
  <c r="C27" i="31" s="1"/>
  <c r="B27" i="31" a="1"/>
  <c r="B27" i="31" s="1"/>
  <c r="J27" i="31" a="1"/>
  <c r="J27" i="31" s="1"/>
  <c r="P27" i="31" s="1"/>
  <c r="C64" i="31" a="1"/>
  <c r="C64" i="31" s="1"/>
  <c r="J64" i="31" a="1"/>
  <c r="J64" i="31" s="1"/>
  <c r="P64" i="31" s="1"/>
  <c r="B64" i="31" a="1"/>
  <c r="B64" i="31" s="1"/>
  <c r="R64" i="31" a="1"/>
  <c r="R64" i="31" s="1"/>
  <c r="A64" i="31" a="1"/>
  <c r="A64" i="31" s="1"/>
  <c r="S73" i="20" l="1"/>
  <c r="S51" i="20"/>
  <c r="K27" i="31" l="1" a="1"/>
  <c r="K27" i="31" s="1"/>
  <c r="L27" i="31" s="1"/>
  <c r="K64" i="31" a="1"/>
  <c r="K64" i="31" s="1"/>
  <c r="L64" i="31" s="1"/>
  <c r="S9" i="20"/>
  <c r="O66" i="20" l="1"/>
  <c r="A60" i="20" l="1"/>
  <c r="B60" i="20"/>
  <c r="O60" i="20"/>
  <c r="Q60" i="20"/>
  <c r="A76" i="20"/>
  <c r="B76" i="20"/>
  <c r="O76" i="20"/>
  <c r="Q76" i="20"/>
  <c r="A69" i="20"/>
  <c r="B69" i="20"/>
  <c r="Q69" i="20"/>
  <c r="A62" i="20"/>
  <c r="B62" i="20"/>
  <c r="Q62" i="20"/>
  <c r="C19" i="31" l="1" a="1"/>
  <c r="C19" i="31" s="1"/>
  <c r="J19" i="31" a="1"/>
  <c r="J19" i="31" s="1"/>
  <c r="P19" i="31" s="1"/>
  <c r="B19" i="31" a="1"/>
  <c r="B19" i="31" s="1"/>
  <c r="R19" i="31" a="1"/>
  <c r="R19" i="31" s="1"/>
  <c r="A19" i="31" a="1"/>
  <c r="A19" i="31" s="1"/>
  <c r="J20" i="31" a="1"/>
  <c r="J20" i="31" s="1"/>
  <c r="P20" i="31" s="1"/>
  <c r="B20" i="31" a="1"/>
  <c r="B20" i="31" s="1"/>
  <c r="R20" i="31" a="1"/>
  <c r="R20" i="31" s="1"/>
  <c r="A20" i="31" a="1"/>
  <c r="A20" i="31" s="1"/>
  <c r="C20" i="31" a="1"/>
  <c r="C20" i="31" s="1"/>
  <c r="R66" i="31" a="1"/>
  <c r="R66" i="31" s="1"/>
  <c r="A66" i="31" a="1"/>
  <c r="A66" i="31" s="1"/>
  <c r="C66" i="31" a="1"/>
  <c r="C66" i="31" s="1"/>
  <c r="B66" i="31" a="1"/>
  <c r="B66" i="31" s="1"/>
  <c r="J66" i="31" a="1"/>
  <c r="J66" i="31" s="1"/>
  <c r="P66" i="31" s="1"/>
  <c r="J15" i="31" a="1"/>
  <c r="J15" i="31" s="1"/>
  <c r="P15" i="31" s="1"/>
  <c r="B15" i="31" a="1"/>
  <c r="B15" i="31" s="1"/>
  <c r="R15" i="31" a="1"/>
  <c r="R15" i="31" s="1"/>
  <c r="A15" i="31" a="1"/>
  <c r="A15" i="31" s="1"/>
  <c r="C15" i="31" a="1"/>
  <c r="C15" i="31" s="1"/>
  <c r="S60" i="20" l="1"/>
  <c r="S62" i="20"/>
  <c r="S69" i="20"/>
  <c r="S76" i="20"/>
  <c r="K19" i="31" l="1" a="1"/>
  <c r="K19" i="31" s="1"/>
  <c r="L19" i="31" s="1"/>
  <c r="K66" i="31" a="1"/>
  <c r="K66" i="31" s="1"/>
  <c r="L66" i="31" s="1"/>
  <c r="K20" i="31" a="1"/>
  <c r="K20" i="31" s="1"/>
  <c r="L20" i="31" s="1"/>
  <c r="K15" i="31" a="1"/>
  <c r="K15" i="31" s="1"/>
  <c r="L15" i="31" s="1"/>
  <c r="A63" i="20"/>
  <c r="B63" i="20"/>
  <c r="Q63" i="20"/>
  <c r="Q66" i="20" l="1"/>
  <c r="B66" i="20"/>
  <c r="A66" i="20"/>
  <c r="Q65" i="20"/>
  <c r="O65" i="20"/>
  <c r="B65" i="20"/>
  <c r="A65" i="20"/>
  <c r="A45" i="20"/>
  <c r="B45" i="20"/>
  <c r="Q45" i="20"/>
  <c r="A44" i="20"/>
  <c r="B44" i="20"/>
  <c r="Q44" i="20"/>
  <c r="A36" i="20"/>
  <c r="B36" i="20"/>
  <c r="O36" i="20"/>
  <c r="Q36" i="20"/>
  <c r="A31" i="20"/>
  <c r="B31" i="20"/>
  <c r="Q31" i="20"/>
  <c r="A30" i="20"/>
  <c r="B30" i="20"/>
  <c r="Q30" i="20"/>
  <c r="A29" i="20"/>
  <c r="B29" i="20"/>
  <c r="O29" i="20"/>
  <c r="Q29" i="20"/>
  <c r="A28" i="20"/>
  <c r="B28" i="20"/>
  <c r="O28" i="20"/>
  <c r="Q28" i="20"/>
  <c r="A26" i="20"/>
  <c r="B26" i="20"/>
  <c r="O26" i="20"/>
  <c r="Q26" i="20"/>
  <c r="A27" i="20"/>
  <c r="B27" i="20"/>
  <c r="O27" i="20"/>
  <c r="Q27" i="20"/>
  <c r="R41" i="31" l="1" a="1"/>
  <c r="R41" i="31" s="1"/>
  <c r="A41" i="31" a="1"/>
  <c r="A41" i="31" s="1"/>
  <c r="C41" i="31" a="1"/>
  <c r="C41" i="31" s="1"/>
  <c r="J41" i="31" a="1"/>
  <c r="J41" i="31" s="1"/>
  <c r="P41" i="31" s="1"/>
  <c r="B41" i="31" a="1"/>
  <c r="B41" i="31" s="1"/>
  <c r="C55" i="31" a="1"/>
  <c r="C55" i="31" s="1"/>
  <c r="J55" i="31" a="1"/>
  <c r="J55" i="31" s="1"/>
  <c r="P55" i="31" s="1"/>
  <c r="B55" i="31" a="1"/>
  <c r="B55" i="31" s="1"/>
  <c r="A55" i="31" a="1"/>
  <c r="A55" i="31" s="1"/>
  <c r="R55" i="31" a="1"/>
  <c r="R55" i="31" s="1"/>
  <c r="C33" i="31" a="1"/>
  <c r="C33" i="31" s="1"/>
  <c r="J33" i="31" a="1"/>
  <c r="J33" i="31" s="1"/>
  <c r="P33" i="31" s="1"/>
  <c r="B33" i="31" a="1"/>
  <c r="B33" i="31" s="1"/>
  <c r="A33" i="31" a="1"/>
  <c r="A33" i="31" s="1"/>
  <c r="R33" i="31" a="1"/>
  <c r="R33" i="31" s="1"/>
  <c r="C24" i="31" a="1"/>
  <c r="C24" i="31" s="1"/>
  <c r="B24" i="31" a="1"/>
  <c r="B24" i="31" s="1"/>
  <c r="R24" i="31" a="1"/>
  <c r="R24" i="31" s="1"/>
  <c r="A24" i="31" a="1"/>
  <c r="A24" i="31" s="1"/>
  <c r="J40" i="31" a="1"/>
  <c r="J40" i="31" s="1"/>
  <c r="P40" i="31" s="1"/>
  <c r="B40" i="31" a="1"/>
  <c r="B40" i="31" s="1"/>
  <c r="R40" i="31" a="1"/>
  <c r="R40" i="31" s="1"/>
  <c r="A40" i="31" a="1"/>
  <c r="A40" i="31" s="1"/>
  <c r="C40" i="31" a="1"/>
  <c r="C40" i="31" s="1"/>
  <c r="C9" i="31" a="1"/>
  <c r="C9" i="31" s="1"/>
  <c r="J9" i="31" a="1"/>
  <c r="J9" i="31" s="1"/>
  <c r="P9" i="31" s="1"/>
  <c r="B9" i="31" a="1"/>
  <c r="B9" i="31" s="1"/>
  <c r="A9" i="31" a="1"/>
  <c r="A9" i="31" s="1"/>
  <c r="R9" i="31" a="1"/>
  <c r="R9" i="31" s="1"/>
  <c r="C10" i="31" a="1"/>
  <c r="C10" i="31" s="1"/>
  <c r="J10" i="31" a="1"/>
  <c r="J10" i="31" s="1"/>
  <c r="P10" i="31" s="1"/>
  <c r="B10" i="31" a="1"/>
  <c r="B10" i="31" s="1"/>
  <c r="R10" i="31" a="1"/>
  <c r="R10" i="31" s="1"/>
  <c r="A10" i="31" a="1"/>
  <c r="A10" i="31" s="1"/>
  <c r="J42" i="31" a="1"/>
  <c r="J42" i="31" s="1"/>
  <c r="P42" i="31" s="1"/>
  <c r="R42" i="31" a="1"/>
  <c r="R42" i="31" s="1"/>
  <c r="C42" i="31" a="1"/>
  <c r="C42" i="31" s="1"/>
  <c r="A42" i="31" a="1"/>
  <c r="A42" i="31" s="1"/>
  <c r="B42" i="31" a="1"/>
  <c r="B42" i="31" s="1"/>
  <c r="C43" i="31" a="1"/>
  <c r="C43" i="31" s="1"/>
  <c r="J43" i="31" a="1"/>
  <c r="J43" i="31" s="1"/>
  <c r="P43" i="31" s="1"/>
  <c r="B43" i="31" a="1"/>
  <c r="B43" i="31" s="1"/>
  <c r="R43" i="31" a="1"/>
  <c r="R43" i="31" s="1"/>
  <c r="A43" i="31" a="1"/>
  <c r="A43" i="31" s="1"/>
  <c r="J44" i="31" a="1"/>
  <c r="J44" i="31" s="1"/>
  <c r="P44" i="31" s="1"/>
  <c r="B44" i="31" a="1"/>
  <c r="B44" i="31" s="1"/>
  <c r="R44" i="31" a="1"/>
  <c r="R44" i="31" s="1"/>
  <c r="A44" i="31" a="1"/>
  <c r="A44" i="31" s="1"/>
  <c r="C44" i="31" a="1"/>
  <c r="C44" i="31" s="1"/>
  <c r="R45" i="31" a="1"/>
  <c r="R45" i="31" s="1"/>
  <c r="A45" i="31" a="1"/>
  <c r="A45" i="31" s="1"/>
  <c r="C45" i="31" a="1"/>
  <c r="C45" i="31" s="1"/>
  <c r="J45" i="31" a="1"/>
  <c r="J45" i="31" s="1"/>
  <c r="P45" i="31" s="1"/>
  <c r="B45" i="31" a="1"/>
  <c r="B45" i="31" s="1"/>
  <c r="S11" i="20" l="1"/>
  <c r="S8" i="20"/>
  <c r="S66" i="20"/>
  <c r="S45" i="20"/>
  <c r="S44" i="20"/>
  <c r="S36" i="20"/>
  <c r="S65" i="20"/>
  <c r="K9" i="31" l="1" a="1"/>
  <c r="K9" i="31" s="1"/>
  <c r="L9" i="31" s="1"/>
  <c r="K33" i="31" a="1"/>
  <c r="K33" i="31" s="1"/>
  <c r="L33" i="31" s="1"/>
  <c r="K10" i="31" a="1"/>
  <c r="K10" i="31" s="1"/>
  <c r="L10" i="31" s="1"/>
  <c r="K55" i="31" a="1"/>
  <c r="K55" i="31" s="1"/>
  <c r="L55" i="31" s="1"/>
  <c r="K24" i="31" a="1"/>
  <c r="K24" i="31" s="1"/>
  <c r="L24" i="31" s="1"/>
  <c r="S31" i="20"/>
  <c r="L22" i="31" l="1"/>
  <c r="K45" i="31" a="1"/>
  <c r="K45" i="31" s="1"/>
  <c r="L45" i="31" s="1"/>
  <c r="S28" i="20"/>
  <c r="S26" i="20"/>
  <c r="S30" i="20"/>
  <c r="S27" i="20"/>
  <c r="S29" i="20"/>
  <c r="K43" i="31" l="1" a="1"/>
  <c r="K43" i="31" s="1"/>
  <c r="L43" i="31" s="1"/>
  <c r="K44" i="31" a="1"/>
  <c r="K44" i="31" s="1"/>
  <c r="L44" i="31" s="1"/>
  <c r="K40" i="31" a="1"/>
  <c r="K40" i="31" s="1"/>
  <c r="L40" i="31" s="1"/>
  <c r="K42" i="31" a="1"/>
  <c r="K42" i="31" s="1"/>
  <c r="L42" i="31" s="1"/>
  <c r="K41" i="31" a="1"/>
  <c r="K41" i="31" s="1"/>
  <c r="L41" i="31" s="1"/>
  <c r="O70" i="20"/>
  <c r="S10" i="20" l="1"/>
  <c r="S63" i="20"/>
  <c r="O59" i="20" l="1"/>
  <c r="O56" i="20"/>
  <c r="O48" i="20"/>
  <c r="O47" i="20"/>
  <c r="O46" i="20"/>
  <c r="O43" i="20"/>
  <c r="O41" i="20"/>
  <c r="O42" i="20"/>
  <c r="O40" i="20"/>
  <c r="O37" i="20"/>
  <c r="O35" i="20"/>
  <c r="A32" i="20"/>
  <c r="B32" i="20"/>
  <c r="Q32" i="20"/>
  <c r="S32" i="20"/>
  <c r="A35" i="20"/>
  <c r="B35" i="20"/>
  <c r="Q35" i="20"/>
  <c r="S35" i="20"/>
  <c r="A37" i="20"/>
  <c r="B37" i="20"/>
  <c r="Q37" i="20"/>
  <c r="S37" i="20"/>
  <c r="A40" i="20"/>
  <c r="B40" i="20"/>
  <c r="Q40" i="20"/>
  <c r="S40" i="20"/>
  <c r="A41" i="20"/>
  <c r="B41" i="20"/>
  <c r="Q41" i="20"/>
  <c r="S41" i="20"/>
  <c r="A42" i="20"/>
  <c r="B42" i="20"/>
  <c r="Q42" i="20"/>
  <c r="S42" i="20"/>
  <c r="A43" i="20"/>
  <c r="B43" i="20"/>
  <c r="Q43" i="20"/>
  <c r="S43" i="20"/>
  <c r="A46" i="20"/>
  <c r="B46" i="20"/>
  <c r="Q46" i="20"/>
  <c r="S46" i="20"/>
  <c r="A47" i="20"/>
  <c r="B47" i="20"/>
  <c r="Q47" i="20"/>
  <c r="S47" i="20"/>
  <c r="A48" i="20"/>
  <c r="B48" i="20"/>
  <c r="Q48" i="20"/>
  <c r="S48" i="20"/>
  <c r="A56" i="20"/>
  <c r="B56" i="20"/>
  <c r="Q56" i="20"/>
  <c r="S56" i="20"/>
  <c r="A57" i="20"/>
  <c r="B57" i="20"/>
  <c r="Q57" i="20"/>
  <c r="S57" i="20"/>
  <c r="A59" i="20"/>
  <c r="B59" i="20"/>
  <c r="Q59" i="20"/>
  <c r="S59" i="20"/>
  <c r="A70" i="20"/>
  <c r="B70" i="20"/>
  <c r="Q70" i="20"/>
  <c r="S70" i="20"/>
  <c r="A79" i="20"/>
  <c r="B79" i="20"/>
  <c r="Q79" i="20"/>
  <c r="S79" i="20"/>
  <c r="R31" i="31" l="1" a="1"/>
  <c r="R31" i="31" s="1"/>
  <c r="A31" i="31" a="1"/>
  <c r="A31" i="31" s="1"/>
  <c r="K31" i="31" a="1"/>
  <c r="K31" i="31" s="1"/>
  <c r="C31" i="31" a="1"/>
  <c r="C31" i="31" s="1"/>
  <c r="B31" i="31" a="1"/>
  <c r="B31" i="31" s="1"/>
  <c r="J31" i="31" a="1"/>
  <c r="J31" i="31" s="1"/>
  <c r="P31" i="31" s="1"/>
  <c r="K56" i="31" a="1"/>
  <c r="K56" i="31" s="1"/>
  <c r="C56" i="31" a="1"/>
  <c r="C56" i="31" s="1"/>
  <c r="J56" i="31" a="1"/>
  <c r="J56" i="31" s="1"/>
  <c r="P56" i="31" s="1"/>
  <c r="B56" i="31" a="1"/>
  <c r="B56" i="31" s="1"/>
  <c r="R56" i="31" a="1"/>
  <c r="R56" i="31" s="1"/>
  <c r="A56" i="31" a="1"/>
  <c r="A56" i="31" s="1"/>
  <c r="K32" i="31" a="1"/>
  <c r="K32" i="31" s="1"/>
  <c r="C32" i="31" a="1"/>
  <c r="C32" i="31" s="1"/>
  <c r="J32" i="31" a="1"/>
  <c r="J32" i="31" s="1"/>
  <c r="P32" i="31" s="1"/>
  <c r="B32" i="31" a="1"/>
  <c r="B32" i="31" s="1"/>
  <c r="R32" i="31" a="1"/>
  <c r="R32" i="31" s="1"/>
  <c r="A32" i="31" a="1"/>
  <c r="A32" i="31" s="1"/>
  <c r="K34" i="31" a="1"/>
  <c r="K34" i="31" s="1"/>
  <c r="C34" i="31" a="1"/>
  <c r="C34" i="31" s="1"/>
  <c r="J34" i="31" a="1"/>
  <c r="J34" i="31" s="1"/>
  <c r="P34" i="31" s="1"/>
  <c r="B34" i="31" a="1"/>
  <c r="B34" i="31" s="1"/>
  <c r="R34" i="31" a="1"/>
  <c r="R34" i="31" s="1"/>
  <c r="A34" i="31" a="1"/>
  <c r="A34" i="31" s="1"/>
  <c r="K59" i="31" a="1"/>
  <c r="K59" i="31" s="1"/>
  <c r="C59" i="31" a="1"/>
  <c r="C59" i="31" s="1"/>
  <c r="J59" i="31" a="1"/>
  <c r="J59" i="31" s="1"/>
  <c r="P59" i="31" s="1"/>
  <c r="B59" i="31" a="1"/>
  <c r="B59" i="31" s="1"/>
  <c r="R59" i="31" a="1"/>
  <c r="R59" i="31" s="1"/>
  <c r="A59" i="31" a="1"/>
  <c r="A59" i="31" s="1"/>
  <c r="R62" i="31" a="1"/>
  <c r="R62" i="31" s="1"/>
  <c r="A62" i="31" a="1"/>
  <c r="A62" i="31" s="1"/>
  <c r="K62" i="31" a="1"/>
  <c r="K62" i="31" s="1"/>
  <c r="C62" i="31" a="1"/>
  <c r="C62" i="31" s="1"/>
  <c r="B62" i="31" a="1"/>
  <c r="B62" i="31" s="1"/>
  <c r="J62" i="31" a="1"/>
  <c r="J62" i="31" s="1"/>
  <c r="P62" i="31" s="1"/>
  <c r="J71" i="31" a="1"/>
  <c r="J71" i="31" s="1"/>
  <c r="P71" i="31" s="1"/>
  <c r="B71" i="31" a="1"/>
  <c r="B71" i="31" s="1"/>
  <c r="R71" i="31" a="1"/>
  <c r="R71" i="31" s="1"/>
  <c r="A71" i="31" a="1"/>
  <c r="A71" i="31" s="1"/>
  <c r="C71" i="31" a="1"/>
  <c r="C71" i="31" s="1"/>
  <c r="K71" i="31" a="1"/>
  <c r="K71" i="31" s="1"/>
  <c r="R48" i="31" a="1"/>
  <c r="R48" i="31" s="1"/>
  <c r="A48" i="31" a="1"/>
  <c r="A48" i="31" s="1"/>
  <c r="K48" i="31" a="1"/>
  <c r="K48" i="31" s="1"/>
  <c r="C48" i="31" a="1"/>
  <c r="C48" i="31" s="1"/>
  <c r="J48" i="31" a="1"/>
  <c r="J48" i="31" s="1"/>
  <c r="P48" i="31" s="1"/>
  <c r="B48" i="31" a="1"/>
  <c r="B48" i="31" s="1"/>
  <c r="R36" i="31" a="1"/>
  <c r="R36" i="31" s="1"/>
  <c r="A36" i="31" a="1"/>
  <c r="A36" i="31" s="1"/>
  <c r="K36" i="31" a="1"/>
  <c r="K36" i="31" s="1"/>
  <c r="C36" i="31" a="1"/>
  <c r="C36" i="31" s="1"/>
  <c r="J36" i="31" a="1"/>
  <c r="J36" i="31" s="1"/>
  <c r="P36" i="31" s="1"/>
  <c r="B36" i="31" a="1"/>
  <c r="B36" i="31" s="1"/>
  <c r="J61" i="31" a="1"/>
  <c r="J61" i="31" s="1"/>
  <c r="P61" i="31" s="1"/>
  <c r="B61" i="31" a="1"/>
  <c r="B61" i="31" s="1"/>
  <c r="R61" i="31" a="1"/>
  <c r="R61" i="31" s="1"/>
  <c r="A61" i="31" a="1"/>
  <c r="A61" i="31" s="1"/>
  <c r="C61" i="31" a="1"/>
  <c r="C61" i="31" s="1"/>
  <c r="K61" i="31" a="1"/>
  <c r="K61" i="31" s="1"/>
  <c r="R54" i="31" a="1"/>
  <c r="R54" i="31" s="1"/>
  <c r="A54" i="31" a="1"/>
  <c r="A54" i="31" s="1"/>
  <c r="K54" i="31" a="1"/>
  <c r="K54" i="31" s="1"/>
  <c r="C54" i="31" a="1"/>
  <c r="C54" i="31" s="1"/>
  <c r="B54" i="31" a="1"/>
  <c r="B54" i="31" s="1"/>
  <c r="J54" i="31" a="1"/>
  <c r="J54" i="31" s="1"/>
  <c r="P54" i="31" s="1"/>
  <c r="K70" i="31" a="1"/>
  <c r="K70" i="31" s="1"/>
  <c r="C70" i="31" a="1"/>
  <c r="C70" i="31" s="1"/>
  <c r="J70" i="31" a="1"/>
  <c r="J70" i="31" s="1"/>
  <c r="P70" i="31" s="1"/>
  <c r="B70" i="31" a="1"/>
  <c r="B70" i="31" s="1"/>
  <c r="R70" i="31" a="1"/>
  <c r="R70" i="31" s="1"/>
  <c r="A70" i="31" a="1"/>
  <c r="A70" i="31" s="1"/>
  <c r="J35" i="31" a="1"/>
  <c r="J35" i="31" s="1"/>
  <c r="P35" i="31" s="1"/>
  <c r="B35" i="31" a="1"/>
  <c r="B35" i="31" s="1"/>
  <c r="R35" i="31" a="1"/>
  <c r="R35" i="31" s="1"/>
  <c r="A35" i="31" a="1"/>
  <c r="A35" i="31" s="1"/>
  <c r="C35" i="31" a="1"/>
  <c r="C35" i="31" s="1"/>
  <c r="K35" i="31" a="1"/>
  <c r="K35" i="31" s="1"/>
  <c r="K60" i="31" a="1"/>
  <c r="K60" i="31" s="1"/>
  <c r="C60" i="31" a="1"/>
  <c r="C60" i="31" s="1"/>
  <c r="J60" i="31" a="1"/>
  <c r="J60" i="31" s="1"/>
  <c r="P60" i="31" s="1"/>
  <c r="B60" i="31" a="1"/>
  <c r="B60" i="31" s="1"/>
  <c r="R60" i="31" a="1"/>
  <c r="R60" i="31" s="1"/>
  <c r="A60" i="31" a="1"/>
  <c r="A60" i="31" s="1"/>
  <c r="K47" i="31" a="1"/>
  <c r="K47" i="31" s="1"/>
  <c r="C47" i="31" a="1"/>
  <c r="C47" i="31" s="1"/>
  <c r="J47" i="31" a="1"/>
  <c r="J47" i="31" s="1"/>
  <c r="P47" i="31" s="1"/>
  <c r="B47" i="31" a="1"/>
  <c r="B47" i="31" s="1"/>
  <c r="R47" i="31" a="1"/>
  <c r="R47" i="31" s="1"/>
  <c r="A47" i="31" a="1"/>
  <c r="A47" i="31" s="1"/>
  <c r="L71" i="31" l="1"/>
  <c r="L61" i="31"/>
  <c r="L35" i="31"/>
  <c r="L59" i="31"/>
  <c r="L60" i="31"/>
  <c r="L36" i="31"/>
  <c r="L32" i="31"/>
  <c r="L56" i="31"/>
  <c r="L31" i="31"/>
  <c r="L47" i="31"/>
  <c r="L62" i="31"/>
  <c r="L70" i="31"/>
  <c r="L54" i="31"/>
  <c r="L34" i="31"/>
  <c r="L48" i="31"/>
  <c r="L74" i="31" l="1"/>
  <c r="L51" i="31"/>
  <c r="L38" i="31"/>
  <c r="AT3" i="20"/>
  <c r="AT55" i="20" s="1"/>
  <c r="AU55" i="20" s="1"/>
  <c r="AR3" i="20"/>
  <c r="AR55" i="20" s="1"/>
  <c r="AS55" i="20" s="1"/>
  <c r="AP3" i="20"/>
  <c r="AP55" i="20" s="1"/>
  <c r="AQ55" i="20" s="1"/>
  <c r="AN3" i="20"/>
  <c r="AN55" i="20" s="1"/>
  <c r="AO55" i="20" s="1"/>
  <c r="AL3" i="20"/>
  <c r="AL55" i="20" s="1"/>
  <c r="AM55" i="20" s="1"/>
  <c r="AJ3" i="20"/>
  <c r="AJ55" i="20" s="1"/>
  <c r="AK55" i="20" s="1"/>
  <c r="AH3" i="20"/>
  <c r="AH55" i="20" s="1"/>
  <c r="AI55" i="20" s="1"/>
  <c r="AF3" i="20"/>
  <c r="AF55" i="20" s="1"/>
  <c r="AG55" i="20" s="1"/>
  <c r="AD3" i="20"/>
  <c r="AD55" i="20" s="1"/>
  <c r="AE55" i="20" s="1"/>
  <c r="AB3" i="20"/>
  <c r="AB55" i="20" s="1"/>
  <c r="AC55" i="20" s="1"/>
  <c r="Z3" i="20"/>
  <c r="Z55" i="20" s="1"/>
  <c r="AA55" i="20" s="1"/>
  <c r="X3" i="20"/>
  <c r="X55" i="20" s="1"/>
  <c r="Y55" i="20" s="1"/>
  <c r="V3" i="20"/>
  <c r="V55" i="20" s="1"/>
  <c r="W55" i="20" s="1"/>
  <c r="T3" i="20"/>
  <c r="T55" i="20" s="1"/>
  <c r="U55" i="20" s="1"/>
  <c r="A2" i="3"/>
  <c r="A2" i="10"/>
  <c r="AD20" i="20" l="1"/>
  <c r="AE20" i="20" s="1"/>
  <c r="AD19" i="20"/>
  <c r="AE19" i="20" s="1"/>
  <c r="AD21" i="20"/>
  <c r="AE21" i="20" s="1"/>
  <c r="AF19" i="20"/>
  <c r="AG19" i="20" s="1"/>
  <c r="AF20" i="20"/>
  <c r="AG20" i="20" s="1"/>
  <c r="AF21" i="20"/>
  <c r="AG21" i="20" s="1"/>
  <c r="AH20" i="20"/>
  <c r="AI20" i="20" s="1"/>
  <c r="AH19" i="20"/>
  <c r="AI19" i="20" s="1"/>
  <c r="AH21" i="20"/>
  <c r="AI21" i="20" s="1"/>
  <c r="AT20" i="20"/>
  <c r="AU20" i="20" s="1"/>
  <c r="AT19" i="20"/>
  <c r="AU19" i="20" s="1"/>
  <c r="AT21" i="20"/>
  <c r="AU21" i="20" s="1"/>
  <c r="X21" i="20"/>
  <c r="Y21" i="20" s="1"/>
  <c r="X20" i="20"/>
  <c r="Y20" i="20" s="1"/>
  <c r="X19" i="20"/>
  <c r="Y19" i="20" s="1"/>
  <c r="AJ20" i="20"/>
  <c r="AK20" i="20" s="1"/>
  <c r="AJ19" i="20"/>
  <c r="AK19" i="20" s="1"/>
  <c r="AJ21" i="20"/>
  <c r="AK21" i="20" s="1"/>
  <c r="V21" i="20"/>
  <c r="W21" i="20" s="1"/>
  <c r="V20" i="20"/>
  <c r="W20" i="20" s="1"/>
  <c r="V19" i="20"/>
  <c r="W19" i="20" s="1"/>
  <c r="AN21" i="20"/>
  <c r="AO21" i="20" s="1"/>
  <c r="AN19" i="20"/>
  <c r="AO19" i="20" s="1"/>
  <c r="AN20" i="20"/>
  <c r="AO20" i="20" s="1"/>
  <c r="Z20" i="20"/>
  <c r="AA20" i="20" s="1"/>
  <c r="Z21" i="20"/>
  <c r="AA21" i="20" s="1"/>
  <c r="Z19" i="20"/>
  <c r="AA19" i="20" s="1"/>
  <c r="AP20" i="20"/>
  <c r="AQ20" i="20" s="1"/>
  <c r="AP19" i="20"/>
  <c r="AQ19" i="20" s="1"/>
  <c r="AP21" i="20"/>
  <c r="AQ21" i="20" s="1"/>
  <c r="T20" i="20"/>
  <c r="U20" i="20" s="1"/>
  <c r="T21" i="20"/>
  <c r="U21" i="20" s="1"/>
  <c r="T19" i="20"/>
  <c r="U19" i="20" s="1"/>
  <c r="AL20" i="20"/>
  <c r="AM20" i="20" s="1"/>
  <c r="AL21" i="20"/>
  <c r="AM21" i="20" s="1"/>
  <c r="AL19" i="20"/>
  <c r="AM19" i="20" s="1"/>
  <c r="AB21" i="20"/>
  <c r="AC21" i="20" s="1"/>
  <c r="AB19" i="20"/>
  <c r="AC19" i="20" s="1"/>
  <c r="AB20" i="20"/>
  <c r="AC20" i="20" s="1"/>
  <c r="AR20" i="20"/>
  <c r="AS20" i="20" s="1"/>
  <c r="AR21" i="20"/>
  <c r="AS21" i="20" s="1"/>
  <c r="AR19" i="20"/>
  <c r="AS19" i="20" s="1"/>
  <c r="L76" i="31"/>
  <c r="X34" i="20"/>
  <c r="Y34" i="20" s="1"/>
  <c r="AB34" i="20"/>
  <c r="AC34" i="20" s="1"/>
  <c r="AR34" i="20"/>
  <c r="AS34" i="20" s="1"/>
  <c r="AD34" i="20"/>
  <c r="AE34" i="20" s="1"/>
  <c r="AT34" i="20"/>
  <c r="AU34" i="20" s="1"/>
  <c r="AF34" i="20"/>
  <c r="AG34" i="20" s="1"/>
  <c r="AH34" i="20"/>
  <c r="AI34" i="20" s="1"/>
  <c r="T34" i="20"/>
  <c r="U34" i="20" s="1"/>
  <c r="AJ34" i="20"/>
  <c r="AK34" i="20" s="1"/>
  <c r="V34" i="20"/>
  <c r="W34" i="20" s="1"/>
  <c r="AL34" i="20"/>
  <c r="AM34" i="20" s="1"/>
  <c r="AN34" i="20"/>
  <c r="AO34" i="20" s="1"/>
  <c r="Z34" i="20"/>
  <c r="AA34" i="20" s="1"/>
  <c r="AP34" i="20"/>
  <c r="AQ34" i="20" s="1"/>
  <c r="AD77" i="20"/>
  <c r="AE77" i="20" s="1"/>
  <c r="AB77" i="20"/>
  <c r="AC77" i="20" s="1"/>
  <c r="AR77" i="20"/>
  <c r="AS77" i="20" s="1"/>
  <c r="AT77" i="20"/>
  <c r="AU77" i="20" s="1"/>
  <c r="AF77" i="20"/>
  <c r="AG77" i="20" s="1"/>
  <c r="AH77" i="20"/>
  <c r="AI77" i="20" s="1"/>
  <c r="T77" i="20"/>
  <c r="U77" i="20" s="1"/>
  <c r="AJ77" i="20"/>
  <c r="AK77" i="20" s="1"/>
  <c r="V77" i="20"/>
  <c r="W77" i="20" s="1"/>
  <c r="AL77" i="20"/>
  <c r="AM77" i="20" s="1"/>
  <c r="X77" i="20"/>
  <c r="Y77" i="20" s="1"/>
  <c r="AN77" i="20"/>
  <c r="AO77" i="20" s="1"/>
  <c r="Z77" i="20"/>
  <c r="AA77" i="20" s="1"/>
  <c r="AP77" i="20"/>
  <c r="AQ77" i="20" s="1"/>
  <c r="AB78" i="20"/>
  <c r="AC78" i="20" s="1"/>
  <c r="AR78" i="20"/>
  <c r="AS78" i="20" s="1"/>
  <c r="AT78" i="20"/>
  <c r="AU78" i="20" s="1"/>
  <c r="AF78" i="20"/>
  <c r="AG78" i="20" s="1"/>
  <c r="AH78" i="20"/>
  <c r="AI78" i="20" s="1"/>
  <c r="T78" i="20"/>
  <c r="U78" i="20" s="1"/>
  <c r="AJ78" i="20"/>
  <c r="AK78" i="20" s="1"/>
  <c r="AL78" i="20"/>
  <c r="AM78" i="20" s="1"/>
  <c r="AD78" i="20"/>
  <c r="AE78" i="20" s="1"/>
  <c r="V78" i="20"/>
  <c r="W78" i="20" s="1"/>
  <c r="X78" i="20"/>
  <c r="Y78" i="20" s="1"/>
  <c r="AN78" i="20"/>
  <c r="AO78" i="20" s="1"/>
  <c r="Z78" i="20"/>
  <c r="AA78" i="20" s="1"/>
  <c r="AP78" i="20"/>
  <c r="AQ78" i="20" s="1"/>
  <c r="AB72" i="20"/>
  <c r="AC72" i="20" s="1"/>
  <c r="AB58" i="20"/>
  <c r="AC58" i="20" s="1"/>
  <c r="AR72" i="20"/>
  <c r="AS72" i="20" s="1"/>
  <c r="AR58" i="20"/>
  <c r="AS58" i="20" s="1"/>
  <c r="AT72" i="20"/>
  <c r="AU72" i="20" s="1"/>
  <c r="AT58" i="20"/>
  <c r="AU58" i="20" s="1"/>
  <c r="AF72" i="20"/>
  <c r="AG72" i="20" s="1"/>
  <c r="AF58" i="20"/>
  <c r="AG58" i="20" s="1"/>
  <c r="AD72" i="20"/>
  <c r="AE72" i="20" s="1"/>
  <c r="AD58" i="20"/>
  <c r="AE58" i="20" s="1"/>
  <c r="AH72" i="20"/>
  <c r="AI72" i="20" s="1"/>
  <c r="AH58" i="20"/>
  <c r="AI58" i="20" s="1"/>
  <c r="T72" i="20"/>
  <c r="U72" i="20" s="1"/>
  <c r="T58" i="20"/>
  <c r="U58" i="20" s="1"/>
  <c r="AJ72" i="20"/>
  <c r="AK72" i="20" s="1"/>
  <c r="AJ58" i="20"/>
  <c r="AK58" i="20" s="1"/>
  <c r="AL72" i="20"/>
  <c r="AM72" i="20" s="1"/>
  <c r="AL58" i="20"/>
  <c r="AM58" i="20" s="1"/>
  <c r="V72" i="20"/>
  <c r="W72" i="20" s="1"/>
  <c r="V58" i="20"/>
  <c r="W58" i="20" s="1"/>
  <c r="X72" i="20"/>
  <c r="Y72" i="20" s="1"/>
  <c r="X58" i="20"/>
  <c r="Y58" i="20" s="1"/>
  <c r="AN72" i="20"/>
  <c r="AO72" i="20" s="1"/>
  <c r="AN58" i="20"/>
  <c r="AO58" i="20" s="1"/>
  <c r="Z72" i="20"/>
  <c r="AA72" i="20" s="1"/>
  <c r="Z58" i="20"/>
  <c r="AA58" i="20" s="1"/>
  <c r="AP72" i="20"/>
  <c r="AQ72" i="20" s="1"/>
  <c r="AP58" i="20"/>
  <c r="AQ58" i="20" s="1"/>
  <c r="AN38" i="20"/>
  <c r="AO38" i="20" s="1"/>
  <c r="AN49" i="20"/>
  <c r="AO49" i="20" s="1"/>
  <c r="AP38" i="20"/>
  <c r="AQ38" i="20" s="1"/>
  <c r="AP49" i="20"/>
  <c r="AQ49" i="20" s="1"/>
  <c r="AB38" i="20"/>
  <c r="AC38" i="20" s="1"/>
  <c r="AB49" i="20"/>
  <c r="AC49" i="20" s="1"/>
  <c r="AR38" i="20"/>
  <c r="AS38" i="20" s="1"/>
  <c r="AR49" i="20"/>
  <c r="AS49" i="20" s="1"/>
  <c r="AD38" i="20"/>
  <c r="AE38" i="20" s="1"/>
  <c r="AD49" i="20"/>
  <c r="AE49" i="20" s="1"/>
  <c r="AT38" i="20"/>
  <c r="AU38" i="20" s="1"/>
  <c r="AT49" i="20"/>
  <c r="AU49" i="20" s="1"/>
  <c r="Z38" i="20"/>
  <c r="AA38" i="20" s="1"/>
  <c r="Z49" i="20"/>
  <c r="AA49" i="20" s="1"/>
  <c r="AF38" i="20"/>
  <c r="AG38" i="20" s="1"/>
  <c r="AF49" i="20"/>
  <c r="AG49" i="20" s="1"/>
  <c r="AH38" i="20"/>
  <c r="AI38" i="20" s="1"/>
  <c r="AH49" i="20"/>
  <c r="AI49" i="20" s="1"/>
  <c r="T38" i="20"/>
  <c r="U38" i="20" s="1"/>
  <c r="T49" i="20"/>
  <c r="U49" i="20" s="1"/>
  <c r="AJ38" i="20"/>
  <c r="AK38" i="20" s="1"/>
  <c r="AJ49" i="20"/>
  <c r="AK49" i="20" s="1"/>
  <c r="V38" i="20"/>
  <c r="W38" i="20" s="1"/>
  <c r="V49" i="20"/>
  <c r="W49" i="20" s="1"/>
  <c r="AL38" i="20"/>
  <c r="AM38" i="20" s="1"/>
  <c r="AL49" i="20"/>
  <c r="AM49" i="20" s="1"/>
  <c r="X38" i="20"/>
  <c r="Y38" i="20" s="1"/>
  <c r="X49" i="20"/>
  <c r="Y49" i="20" s="1"/>
  <c r="Z33" i="20"/>
  <c r="AA33" i="20" s="1"/>
  <c r="Z39" i="20"/>
  <c r="AA39" i="20" s="1"/>
  <c r="AB33" i="20"/>
  <c r="AC33" i="20" s="1"/>
  <c r="AB39" i="20"/>
  <c r="AC39" i="20" s="1"/>
  <c r="AR33" i="20"/>
  <c r="AS33" i="20" s="1"/>
  <c r="AR39" i="20"/>
  <c r="AS39" i="20" s="1"/>
  <c r="AD33" i="20"/>
  <c r="AE33" i="20" s="1"/>
  <c r="AD39" i="20"/>
  <c r="AE39" i="20" s="1"/>
  <c r="AT33" i="20"/>
  <c r="AU33" i="20" s="1"/>
  <c r="AT39" i="20"/>
  <c r="AU39" i="20" s="1"/>
  <c r="AF33" i="20"/>
  <c r="AG33" i="20" s="1"/>
  <c r="AF39" i="20"/>
  <c r="AG39" i="20" s="1"/>
  <c r="AP33" i="20"/>
  <c r="AQ33" i="20" s="1"/>
  <c r="AP39" i="20"/>
  <c r="AQ39" i="20" s="1"/>
  <c r="AH33" i="20"/>
  <c r="AI33" i="20" s="1"/>
  <c r="AH39" i="20"/>
  <c r="AI39" i="20" s="1"/>
  <c r="AJ33" i="20"/>
  <c r="AK33" i="20" s="1"/>
  <c r="AJ39" i="20"/>
  <c r="AK39" i="20" s="1"/>
  <c r="V33" i="20"/>
  <c r="W33" i="20" s="1"/>
  <c r="V39" i="20"/>
  <c r="W39" i="20" s="1"/>
  <c r="AL33" i="20"/>
  <c r="AM33" i="20" s="1"/>
  <c r="AL39" i="20"/>
  <c r="AM39" i="20" s="1"/>
  <c r="T33" i="20"/>
  <c r="U33" i="20" s="1"/>
  <c r="T39" i="20"/>
  <c r="U39" i="20" s="1"/>
  <c r="X33" i="20"/>
  <c r="Y33" i="20" s="1"/>
  <c r="X39" i="20"/>
  <c r="Y39" i="20" s="1"/>
  <c r="AN33" i="20"/>
  <c r="AO33" i="20" s="1"/>
  <c r="AN39" i="20"/>
  <c r="AO39" i="20" s="1"/>
  <c r="AL61" i="20"/>
  <c r="AM61" i="20" s="1"/>
  <c r="AL75" i="20"/>
  <c r="AM75" i="20" s="1"/>
  <c r="AB61" i="20"/>
  <c r="AC61" i="20" s="1"/>
  <c r="AB75" i="20"/>
  <c r="AC75" i="20" s="1"/>
  <c r="AR61" i="20"/>
  <c r="AS61" i="20" s="1"/>
  <c r="AR75" i="20"/>
  <c r="AS75" i="20" s="1"/>
  <c r="AT61" i="20"/>
  <c r="AU61" i="20" s="1"/>
  <c r="AT75" i="20"/>
  <c r="AU75" i="20" s="1"/>
  <c r="AF61" i="20"/>
  <c r="AG61" i="20" s="1"/>
  <c r="AF75" i="20"/>
  <c r="AG75" i="20" s="1"/>
  <c r="AD61" i="20"/>
  <c r="AE61" i="20" s="1"/>
  <c r="AD75" i="20"/>
  <c r="AE75" i="20" s="1"/>
  <c r="AH61" i="20"/>
  <c r="AI61" i="20" s="1"/>
  <c r="AH75" i="20"/>
  <c r="AI75" i="20" s="1"/>
  <c r="T61" i="20"/>
  <c r="U61" i="20" s="1"/>
  <c r="T75" i="20"/>
  <c r="U75" i="20" s="1"/>
  <c r="AJ61" i="20"/>
  <c r="AK61" i="20" s="1"/>
  <c r="AJ75" i="20"/>
  <c r="AK75" i="20" s="1"/>
  <c r="X61" i="20"/>
  <c r="Y61" i="20" s="1"/>
  <c r="X75" i="20"/>
  <c r="Y75" i="20" s="1"/>
  <c r="AN61" i="20"/>
  <c r="AO61" i="20" s="1"/>
  <c r="AN75" i="20"/>
  <c r="AO75" i="20" s="1"/>
  <c r="V61" i="20"/>
  <c r="W61" i="20" s="1"/>
  <c r="V75" i="20"/>
  <c r="W75" i="20" s="1"/>
  <c r="Z61" i="20"/>
  <c r="AA61" i="20" s="1"/>
  <c r="Z75" i="20"/>
  <c r="AA75" i="20" s="1"/>
  <c r="AP61" i="20"/>
  <c r="AQ61" i="20" s="1"/>
  <c r="AP75" i="20"/>
  <c r="AQ75" i="20" s="1"/>
  <c r="AB64" i="20"/>
  <c r="AC64" i="20" s="1"/>
  <c r="AB54" i="20"/>
  <c r="AC54" i="20" s="1"/>
  <c r="AR64" i="20"/>
  <c r="AS64" i="20" s="1"/>
  <c r="AR54" i="20"/>
  <c r="AS54" i="20" s="1"/>
  <c r="Z64" i="20"/>
  <c r="AA64" i="20" s="1"/>
  <c r="Z54" i="20"/>
  <c r="AA54" i="20" s="1"/>
  <c r="AT64" i="20"/>
  <c r="AU64" i="20" s="1"/>
  <c r="AT54" i="20"/>
  <c r="AU54" i="20" s="1"/>
  <c r="AP64" i="20"/>
  <c r="AQ64" i="20" s="1"/>
  <c r="AP54" i="20"/>
  <c r="AQ54" i="20" s="1"/>
  <c r="AD64" i="20"/>
  <c r="AE64" i="20" s="1"/>
  <c r="AD54" i="20"/>
  <c r="AE54" i="20" s="1"/>
  <c r="AF64" i="20"/>
  <c r="AG64" i="20" s="1"/>
  <c r="AF54" i="20"/>
  <c r="AG54" i="20" s="1"/>
  <c r="AH64" i="20"/>
  <c r="AI64" i="20" s="1"/>
  <c r="AH54" i="20"/>
  <c r="AI54" i="20" s="1"/>
  <c r="T64" i="20"/>
  <c r="U64" i="20" s="1"/>
  <c r="T54" i="20"/>
  <c r="U54" i="20" s="1"/>
  <c r="AJ64" i="20"/>
  <c r="AK64" i="20" s="1"/>
  <c r="AJ54" i="20"/>
  <c r="AK54" i="20" s="1"/>
  <c r="AL64" i="20"/>
  <c r="AM64" i="20" s="1"/>
  <c r="AL54" i="20"/>
  <c r="AM54" i="20" s="1"/>
  <c r="V64" i="20"/>
  <c r="W64" i="20" s="1"/>
  <c r="V54" i="20"/>
  <c r="W54" i="20" s="1"/>
  <c r="X64" i="20"/>
  <c r="Y64" i="20" s="1"/>
  <c r="X54" i="20"/>
  <c r="Y54" i="20" s="1"/>
  <c r="AN64" i="20"/>
  <c r="AO64" i="20" s="1"/>
  <c r="AN54" i="20"/>
  <c r="AO54" i="20" s="1"/>
  <c r="AT52" i="20"/>
  <c r="AU52" i="20" s="1"/>
  <c r="AD52" i="20"/>
  <c r="AE52" i="20" s="1"/>
  <c r="AF52" i="20"/>
  <c r="AG52" i="20" s="1"/>
  <c r="AH52" i="20"/>
  <c r="AI52" i="20" s="1"/>
  <c r="T52" i="20"/>
  <c r="U52" i="20" s="1"/>
  <c r="AJ52" i="20"/>
  <c r="AK52" i="20" s="1"/>
  <c r="AL52" i="20"/>
  <c r="AM52" i="20" s="1"/>
  <c r="V52" i="20"/>
  <c r="W52" i="20" s="1"/>
  <c r="X52" i="20"/>
  <c r="Y52" i="20" s="1"/>
  <c r="AN52" i="20"/>
  <c r="AO52" i="20" s="1"/>
  <c r="Z52" i="20"/>
  <c r="AA52" i="20" s="1"/>
  <c r="AP52" i="20"/>
  <c r="AQ52" i="20" s="1"/>
  <c r="AB52" i="20"/>
  <c r="AC52" i="20" s="1"/>
  <c r="AR52" i="20"/>
  <c r="AS52" i="20" s="1"/>
  <c r="AT16" i="20"/>
  <c r="AU16" i="20" s="1"/>
  <c r="AT50" i="20"/>
  <c r="AU50" i="20" s="1"/>
  <c r="AD16" i="20"/>
  <c r="AE16" i="20" s="1"/>
  <c r="AD50" i="20"/>
  <c r="AE50" i="20" s="1"/>
  <c r="AF16" i="20"/>
  <c r="AG16" i="20" s="1"/>
  <c r="AF50" i="20"/>
  <c r="AG50" i="20" s="1"/>
  <c r="AH16" i="20"/>
  <c r="AI16" i="20" s="1"/>
  <c r="AH50" i="20"/>
  <c r="AI50" i="20" s="1"/>
  <c r="T16" i="20"/>
  <c r="U16" i="20" s="1"/>
  <c r="T50" i="20"/>
  <c r="U50" i="20" s="1"/>
  <c r="AJ16" i="20"/>
  <c r="AK16" i="20" s="1"/>
  <c r="AJ50" i="20"/>
  <c r="AK50" i="20" s="1"/>
  <c r="AL16" i="20"/>
  <c r="AM16" i="20" s="1"/>
  <c r="AL50" i="20"/>
  <c r="AM50" i="20" s="1"/>
  <c r="V16" i="20"/>
  <c r="W16" i="20" s="1"/>
  <c r="V50" i="20"/>
  <c r="W50" i="20" s="1"/>
  <c r="X16" i="20"/>
  <c r="Y16" i="20" s="1"/>
  <c r="X50" i="20"/>
  <c r="Y50" i="20" s="1"/>
  <c r="AN16" i="20"/>
  <c r="AO16" i="20" s="1"/>
  <c r="AN50" i="20"/>
  <c r="AO50" i="20" s="1"/>
  <c r="Z16" i="20"/>
  <c r="AA16" i="20" s="1"/>
  <c r="Z50" i="20"/>
  <c r="AA50" i="20" s="1"/>
  <c r="AP16" i="20"/>
  <c r="AQ16" i="20" s="1"/>
  <c r="AP50" i="20"/>
  <c r="AQ50" i="20" s="1"/>
  <c r="AB16" i="20"/>
  <c r="AC16" i="20" s="1"/>
  <c r="AB50" i="20"/>
  <c r="AC50" i="20" s="1"/>
  <c r="AR16" i="20"/>
  <c r="AS16" i="20" s="1"/>
  <c r="AR50" i="20"/>
  <c r="AS50" i="20" s="1"/>
  <c r="AT14" i="20"/>
  <c r="AU14" i="20" s="1"/>
  <c r="AT15" i="20"/>
  <c r="AU15" i="20" s="1"/>
  <c r="AD14" i="20"/>
  <c r="AE14" i="20" s="1"/>
  <c r="AD15" i="20"/>
  <c r="AE15" i="20" s="1"/>
  <c r="AJ14" i="20"/>
  <c r="AK14" i="20" s="1"/>
  <c r="AJ15" i="20"/>
  <c r="AK15" i="20" s="1"/>
  <c r="V14" i="20"/>
  <c r="W14" i="20" s="1"/>
  <c r="V15" i="20"/>
  <c r="W15" i="20" s="1"/>
  <c r="AL14" i="20"/>
  <c r="AM14" i="20" s="1"/>
  <c r="AL15" i="20"/>
  <c r="AM15" i="20" s="1"/>
  <c r="T14" i="20"/>
  <c r="U14" i="20" s="1"/>
  <c r="T15" i="20"/>
  <c r="U15" i="20" s="1"/>
  <c r="X14" i="20"/>
  <c r="Y14" i="20" s="1"/>
  <c r="X15" i="20"/>
  <c r="Y15" i="20" s="1"/>
  <c r="AN14" i="20"/>
  <c r="AO14" i="20" s="1"/>
  <c r="AN15" i="20"/>
  <c r="AO15" i="20" s="1"/>
  <c r="AH14" i="20"/>
  <c r="AI14" i="20" s="1"/>
  <c r="AH15" i="20"/>
  <c r="AI15" i="20" s="1"/>
  <c r="Z14" i="20"/>
  <c r="AA14" i="20" s="1"/>
  <c r="Z15" i="20"/>
  <c r="AA15" i="20" s="1"/>
  <c r="AP14" i="20"/>
  <c r="AQ14" i="20" s="1"/>
  <c r="AP15" i="20"/>
  <c r="AQ15" i="20" s="1"/>
  <c r="AF14" i="20"/>
  <c r="AG14" i="20" s="1"/>
  <c r="AF15" i="20"/>
  <c r="AG15" i="20" s="1"/>
  <c r="AB14" i="20"/>
  <c r="AC14" i="20" s="1"/>
  <c r="AB15" i="20"/>
  <c r="AC15" i="20" s="1"/>
  <c r="AR14" i="20"/>
  <c r="AS14" i="20" s="1"/>
  <c r="AR15" i="20"/>
  <c r="AS15" i="20" s="1"/>
  <c r="AD67" i="20"/>
  <c r="AE67" i="20" s="1"/>
  <c r="AD68" i="20"/>
  <c r="AE68" i="20" s="1"/>
  <c r="AT67" i="20"/>
  <c r="AU67" i="20" s="1"/>
  <c r="AT68" i="20"/>
  <c r="AU68" i="20" s="1"/>
  <c r="AF67" i="20"/>
  <c r="AG67" i="20" s="1"/>
  <c r="AF68" i="20"/>
  <c r="AG68" i="20" s="1"/>
  <c r="T67" i="20"/>
  <c r="U67" i="20" s="1"/>
  <c r="T68" i="20"/>
  <c r="U68" i="20" s="1"/>
  <c r="AJ67" i="20"/>
  <c r="AK67" i="20" s="1"/>
  <c r="AJ68" i="20"/>
  <c r="AK68" i="20" s="1"/>
  <c r="V67" i="20"/>
  <c r="W67" i="20" s="1"/>
  <c r="V68" i="20"/>
  <c r="W68" i="20" s="1"/>
  <c r="AL67" i="20"/>
  <c r="AM67" i="20" s="1"/>
  <c r="AL68" i="20"/>
  <c r="AM68" i="20" s="1"/>
  <c r="X67" i="20"/>
  <c r="Y67" i="20" s="1"/>
  <c r="X68" i="20"/>
  <c r="Y68" i="20" s="1"/>
  <c r="AN67" i="20"/>
  <c r="AO67" i="20" s="1"/>
  <c r="AN68" i="20"/>
  <c r="AO68" i="20" s="1"/>
  <c r="Z67" i="20"/>
  <c r="AA67" i="20" s="1"/>
  <c r="Z68" i="20"/>
  <c r="AA68" i="20" s="1"/>
  <c r="AP67" i="20"/>
  <c r="AQ67" i="20" s="1"/>
  <c r="AP68" i="20"/>
  <c r="AQ68" i="20" s="1"/>
  <c r="AH67" i="20"/>
  <c r="AI67" i="20" s="1"/>
  <c r="AH68" i="20"/>
  <c r="AI68" i="20" s="1"/>
  <c r="AB67" i="20"/>
  <c r="AC67" i="20" s="1"/>
  <c r="AB68" i="20"/>
  <c r="AC68" i="20" s="1"/>
  <c r="AR67" i="20"/>
  <c r="AS67" i="20" s="1"/>
  <c r="AR68" i="20"/>
  <c r="AS68" i="20" s="1"/>
  <c r="AL74" i="20"/>
  <c r="AM74" i="20" s="1"/>
  <c r="X74" i="20"/>
  <c r="Y74" i="20" s="1"/>
  <c r="AN74" i="20"/>
  <c r="AO74" i="20" s="1"/>
  <c r="AP74" i="20"/>
  <c r="AQ74" i="20" s="1"/>
  <c r="AB74" i="20"/>
  <c r="AC74" i="20" s="1"/>
  <c r="AR74" i="20"/>
  <c r="AS74" i="20" s="1"/>
  <c r="AD74" i="20"/>
  <c r="AE74" i="20" s="1"/>
  <c r="AT74" i="20"/>
  <c r="AU74" i="20" s="1"/>
  <c r="AF74" i="20"/>
  <c r="AG74" i="20" s="1"/>
  <c r="AH74" i="20"/>
  <c r="AI74" i="20" s="1"/>
  <c r="T74" i="20"/>
  <c r="U74" i="20" s="1"/>
  <c r="AJ74" i="20"/>
  <c r="AK74" i="20" s="1"/>
  <c r="V74" i="20"/>
  <c r="W74" i="20" s="1"/>
  <c r="Z74" i="20"/>
  <c r="AA74" i="20" s="1"/>
  <c r="V53" i="20"/>
  <c r="W53" i="20" s="1"/>
  <c r="Z53" i="20"/>
  <c r="AA53" i="20" s="1"/>
  <c r="X53" i="20"/>
  <c r="Y53" i="20" s="1"/>
  <c r="AP53" i="20"/>
  <c r="AQ53" i="20" s="1"/>
  <c r="AB53" i="20"/>
  <c r="AC53" i="20" s="1"/>
  <c r="AD53" i="20"/>
  <c r="AE53" i="20" s="1"/>
  <c r="T53" i="20"/>
  <c r="U53" i="20" s="1"/>
  <c r="AL53" i="20"/>
  <c r="AM53" i="20" s="1"/>
  <c r="AN53" i="20"/>
  <c r="AO53" i="20" s="1"/>
  <c r="AR53" i="20"/>
  <c r="AS53" i="20" s="1"/>
  <c r="AT53" i="20"/>
  <c r="AU53" i="20" s="1"/>
  <c r="AF53" i="20"/>
  <c r="AG53" i="20" s="1"/>
  <c r="AH53" i="20"/>
  <c r="AI53" i="20" s="1"/>
  <c r="AJ53" i="20"/>
  <c r="AK53" i="20" s="1"/>
  <c r="A2" i="20"/>
  <c r="AL8" i="20"/>
  <c r="AM8" i="20" s="1"/>
  <c r="Z8" i="20"/>
  <c r="AA8" i="20" s="1"/>
  <c r="Z11" i="20" l="1"/>
  <c r="AA11" i="20" s="1"/>
  <c r="Z9" i="20"/>
  <c r="AA9" i="20" s="1"/>
  <c r="AJ9" i="20"/>
  <c r="AK9" i="20" s="1"/>
  <c r="AB8" i="20"/>
  <c r="AC8" i="20" s="1"/>
  <c r="AD11" i="20"/>
  <c r="AE11" i="20" s="1"/>
  <c r="V11" i="20"/>
  <c r="W11" i="20" s="1"/>
  <c r="AT71" i="20"/>
  <c r="AU71" i="20" s="1"/>
  <c r="AP71" i="20"/>
  <c r="AQ71" i="20" s="1"/>
  <c r="AL71" i="20"/>
  <c r="AM71" i="20" s="1"/>
  <c r="AH71" i="20"/>
  <c r="AI71" i="20" s="1"/>
  <c r="AJ11" i="20"/>
  <c r="AK11" i="20" s="1"/>
  <c r="AN11" i="20"/>
  <c r="AO11" i="20" s="1"/>
  <c r="AD8" i="20"/>
  <c r="AE8" i="20" s="1"/>
  <c r="V9" i="20"/>
  <c r="W9" i="20" s="1"/>
  <c r="AT10" i="20"/>
  <c r="AU10" i="20" s="1"/>
  <c r="AP10" i="20"/>
  <c r="AQ10" i="20" s="1"/>
  <c r="AL10" i="20"/>
  <c r="AM10" i="20" s="1"/>
  <c r="AH10" i="20"/>
  <c r="AI10" i="20" s="1"/>
  <c r="X9" i="20"/>
  <c r="Y9" i="20" s="1"/>
  <c r="AJ8" i="20"/>
  <c r="AK8" i="20" s="1"/>
  <c r="AN9" i="20"/>
  <c r="AO9" i="20" s="1"/>
  <c r="AR11" i="20"/>
  <c r="AS11" i="20" s="1"/>
  <c r="V8" i="20"/>
  <c r="W8" i="20" s="1"/>
  <c r="AD71" i="20"/>
  <c r="AE71" i="20" s="1"/>
  <c r="Z71" i="20"/>
  <c r="AA71" i="20" s="1"/>
  <c r="V71" i="20"/>
  <c r="W71" i="20" s="1"/>
  <c r="X11" i="20"/>
  <c r="Y11" i="20" s="1"/>
  <c r="AF9" i="20"/>
  <c r="AG9" i="20" s="1"/>
  <c r="AN8" i="20"/>
  <c r="AO8" i="20" s="1"/>
  <c r="AR9" i="20"/>
  <c r="AS9" i="20" s="1"/>
  <c r="T9" i="20"/>
  <c r="U9" i="20" s="1"/>
  <c r="AD10" i="20"/>
  <c r="AE10" i="20" s="1"/>
  <c r="Z10" i="20"/>
  <c r="AA10" i="20" s="1"/>
  <c r="V10" i="20"/>
  <c r="W10" i="20" s="1"/>
  <c r="AH9" i="20"/>
  <c r="AI9" i="20" s="1"/>
  <c r="X8" i="20"/>
  <c r="Y8" i="20" s="1"/>
  <c r="AF11" i="20"/>
  <c r="AG11" i="20" s="1"/>
  <c r="AT9" i="20"/>
  <c r="AU9" i="20" s="1"/>
  <c r="AR8" i="20"/>
  <c r="AS8" i="20" s="1"/>
  <c r="T11" i="20"/>
  <c r="U11" i="20" s="1"/>
  <c r="AR71" i="20"/>
  <c r="AS71" i="20" s="1"/>
  <c r="AN71" i="20"/>
  <c r="AO71" i="20" s="1"/>
  <c r="AJ71" i="20"/>
  <c r="AK71" i="20" s="1"/>
  <c r="AH11" i="20"/>
  <c r="AI11" i="20" s="1"/>
  <c r="AL11" i="20"/>
  <c r="AM11" i="20" s="1"/>
  <c r="AF8" i="20"/>
  <c r="AG8" i="20" s="1"/>
  <c r="AT11" i="20"/>
  <c r="AU11" i="20" s="1"/>
  <c r="AP9" i="20"/>
  <c r="AQ9" i="20" s="1"/>
  <c r="T8" i="20"/>
  <c r="U8" i="20" s="1"/>
  <c r="AR10" i="20"/>
  <c r="AS10" i="20" s="1"/>
  <c r="AN10" i="20"/>
  <c r="AO10" i="20" s="1"/>
  <c r="AJ10" i="20"/>
  <c r="AK10" i="20" s="1"/>
  <c r="AH8" i="20"/>
  <c r="AI8" i="20" s="1"/>
  <c r="AL9" i="20"/>
  <c r="AM9" i="20" s="1"/>
  <c r="AB9" i="20"/>
  <c r="AC9" i="20" s="1"/>
  <c r="AT8" i="20"/>
  <c r="AU8" i="20" s="1"/>
  <c r="AP11" i="20"/>
  <c r="AQ11" i="20" s="1"/>
  <c r="AF71" i="20"/>
  <c r="AG71" i="20" s="1"/>
  <c r="AB71" i="20"/>
  <c r="AC71" i="20" s="1"/>
  <c r="X71" i="20"/>
  <c r="Y71" i="20" s="1"/>
  <c r="T71" i="20"/>
  <c r="U71" i="20" s="1"/>
  <c r="AB11" i="20"/>
  <c r="AC11" i="20" s="1"/>
  <c r="AD9" i="20"/>
  <c r="AE9" i="20" s="1"/>
  <c r="AP8" i="20"/>
  <c r="AQ8" i="20" s="1"/>
  <c r="AF10" i="20"/>
  <c r="AG10" i="20" s="1"/>
  <c r="AB10" i="20"/>
  <c r="AC10" i="20" s="1"/>
  <c r="X10" i="20"/>
  <c r="Y10" i="20" s="1"/>
  <c r="T10" i="20"/>
  <c r="U10" i="20" s="1"/>
  <c r="AP51" i="20"/>
  <c r="AQ51" i="20" s="1"/>
  <c r="AB51" i="20"/>
  <c r="AC51" i="20" s="1"/>
  <c r="AD73" i="20"/>
  <c r="AE73" i="20" s="1"/>
  <c r="X73" i="20"/>
  <c r="Y73" i="20" s="1"/>
  <c r="V73" i="20"/>
  <c r="W73" i="20" s="1"/>
  <c r="AR73" i="20"/>
  <c r="AS73" i="20" s="1"/>
  <c r="AR51" i="20"/>
  <c r="AS51" i="20" s="1"/>
  <c r="AP73" i="20"/>
  <c r="AQ73" i="20" s="1"/>
  <c r="T51" i="20"/>
  <c r="U51" i="20" s="1"/>
  <c r="AF51" i="20"/>
  <c r="AG51" i="20" s="1"/>
  <c r="X51" i="20"/>
  <c r="Y51" i="20" s="1"/>
  <c r="Z73" i="20"/>
  <c r="AA73" i="20" s="1"/>
  <c r="AT73" i="20"/>
  <c r="AU73" i="20" s="1"/>
  <c r="AB73" i="20"/>
  <c r="AC73" i="20" s="1"/>
  <c r="AN51" i="20"/>
  <c r="AO51" i="20" s="1"/>
  <c r="AH51" i="20"/>
  <c r="AI51" i="20" s="1"/>
  <c r="Z51" i="20"/>
  <c r="AA51" i="20" s="1"/>
  <c r="T73" i="20"/>
  <c r="U73" i="20" s="1"/>
  <c r="AN73" i="20"/>
  <c r="AO73" i="20" s="1"/>
  <c r="AF73" i="20"/>
  <c r="AG73" i="20" s="1"/>
  <c r="AL51" i="20"/>
  <c r="AM51" i="20" s="1"/>
  <c r="AT51" i="20"/>
  <c r="AU51" i="20" s="1"/>
  <c r="AD51" i="20"/>
  <c r="AE51" i="20" s="1"/>
  <c r="AJ73" i="20"/>
  <c r="AK73" i="20" s="1"/>
  <c r="AJ51" i="20"/>
  <c r="AK51" i="20" s="1"/>
  <c r="V51" i="20"/>
  <c r="W51" i="20" s="1"/>
  <c r="AH73" i="20"/>
  <c r="AI73" i="20" s="1"/>
  <c r="AL73" i="20"/>
  <c r="AM73" i="20" s="1"/>
  <c r="AH69" i="20"/>
  <c r="AI69" i="20" s="1"/>
  <c r="AP63" i="20"/>
  <c r="AQ63" i="20" s="1"/>
  <c r="Z63" i="20"/>
  <c r="AA63" i="20" s="1"/>
  <c r="AH76" i="20"/>
  <c r="AI76" i="20" s="1"/>
  <c r="AL63" i="20"/>
  <c r="AM63" i="20" s="1"/>
  <c r="AH63" i="20"/>
  <c r="AI63" i="20" s="1"/>
  <c r="AL62" i="20"/>
  <c r="AM62" i="20" s="1"/>
  <c r="AH60" i="20"/>
  <c r="AI60" i="20" s="1"/>
  <c r="AL60" i="20"/>
  <c r="AM60" i="20" s="1"/>
  <c r="AD60" i="20"/>
  <c r="AE60" i="20" s="1"/>
  <c r="AJ69" i="20"/>
  <c r="AK69" i="20" s="1"/>
  <c r="AB69" i="20"/>
  <c r="AC69" i="20" s="1"/>
  <c r="AT69" i="20"/>
  <c r="AU69" i="20" s="1"/>
  <c r="AH62" i="20"/>
  <c r="AI62" i="20" s="1"/>
  <c r="AN62" i="20"/>
  <c r="AO62" i="20" s="1"/>
  <c r="AP62" i="20"/>
  <c r="AQ62" i="20" s="1"/>
  <c r="AR62" i="20"/>
  <c r="AS62" i="20" s="1"/>
  <c r="AF63" i="20"/>
  <c r="AG63" i="20" s="1"/>
  <c r="AJ60" i="20"/>
  <c r="AK60" i="20" s="1"/>
  <c r="AN60" i="20"/>
  <c r="AO60" i="20" s="1"/>
  <c r="AT60" i="20"/>
  <c r="AU60" i="20" s="1"/>
  <c r="AJ76" i="20"/>
  <c r="AK76" i="20" s="1"/>
  <c r="AB76" i="20"/>
  <c r="AC76" i="20" s="1"/>
  <c r="AT76" i="20"/>
  <c r="AU76" i="20" s="1"/>
  <c r="T63" i="20"/>
  <c r="U63" i="20" s="1"/>
  <c r="AT63" i="20"/>
  <c r="AU63" i="20" s="1"/>
  <c r="AN63" i="20"/>
  <c r="AO63" i="20" s="1"/>
  <c r="V60" i="20"/>
  <c r="W60" i="20" s="1"/>
  <c r="T60" i="20"/>
  <c r="U60" i="20" s="1"/>
  <c r="V69" i="20"/>
  <c r="W69" i="20" s="1"/>
  <c r="AR69" i="20"/>
  <c r="AS69" i="20" s="1"/>
  <c r="AN69" i="20"/>
  <c r="AO69" i="20" s="1"/>
  <c r="T62" i="20"/>
  <c r="U62" i="20" s="1"/>
  <c r="AJ62" i="20"/>
  <c r="AK62" i="20" s="1"/>
  <c r="AB62" i="20"/>
  <c r="AC62" i="20" s="1"/>
  <c r="AF62" i="20"/>
  <c r="AG62" i="20" s="1"/>
  <c r="Z60" i="20"/>
  <c r="AA60" i="20" s="1"/>
  <c r="AF60" i="20"/>
  <c r="AG60" i="20" s="1"/>
  <c r="V76" i="20"/>
  <c r="W76" i="20" s="1"/>
  <c r="AR76" i="20"/>
  <c r="AS76" i="20" s="1"/>
  <c r="AN76" i="20"/>
  <c r="AO76" i="20" s="1"/>
  <c r="AB63" i="20"/>
  <c r="AC63" i="20" s="1"/>
  <c r="AR63" i="20"/>
  <c r="AS63" i="20" s="1"/>
  <c r="AJ63" i="20"/>
  <c r="AK63" i="20" s="1"/>
  <c r="AB60" i="20"/>
  <c r="AC60" i="20" s="1"/>
  <c r="T69" i="20"/>
  <c r="U69" i="20" s="1"/>
  <c r="AP69" i="20"/>
  <c r="AQ69" i="20" s="1"/>
  <c r="AD69" i="20"/>
  <c r="AE69" i="20" s="1"/>
  <c r="AF69" i="20"/>
  <c r="AG69" i="20" s="1"/>
  <c r="X62" i="20"/>
  <c r="Y62" i="20" s="1"/>
  <c r="Z62" i="20"/>
  <c r="AA62" i="20" s="1"/>
  <c r="AT62" i="20"/>
  <c r="AU62" i="20" s="1"/>
  <c r="AD63" i="20"/>
  <c r="AE63" i="20" s="1"/>
  <c r="AR60" i="20"/>
  <c r="AS60" i="20" s="1"/>
  <c r="T76" i="20"/>
  <c r="U76" i="20" s="1"/>
  <c r="AP76" i="20"/>
  <c r="AQ76" i="20" s="1"/>
  <c r="AD76" i="20"/>
  <c r="AE76" i="20" s="1"/>
  <c r="AF76" i="20"/>
  <c r="AG76" i="20" s="1"/>
  <c r="V63" i="20"/>
  <c r="W63" i="20" s="1"/>
  <c r="Z76" i="20"/>
  <c r="AA76" i="20" s="1"/>
  <c r="X60" i="20"/>
  <c r="Y60" i="20" s="1"/>
  <c r="Z69" i="20"/>
  <c r="AA69" i="20" s="1"/>
  <c r="AP60" i="20"/>
  <c r="AQ60" i="20" s="1"/>
  <c r="AL76" i="20"/>
  <c r="AM76" i="20" s="1"/>
  <c r="X63" i="20"/>
  <c r="Y63" i="20" s="1"/>
  <c r="AD62" i="20"/>
  <c r="AE62" i="20" s="1"/>
  <c r="AL69" i="20"/>
  <c r="AM69" i="20" s="1"/>
  <c r="X76" i="20"/>
  <c r="Y76" i="20" s="1"/>
  <c r="V62" i="20"/>
  <c r="W62" i="20" s="1"/>
  <c r="X69" i="20"/>
  <c r="Y69" i="20" s="1"/>
  <c r="T28" i="20"/>
  <c r="U28" i="20" s="1"/>
  <c r="Z28" i="20"/>
  <c r="AA28" i="20" s="1"/>
  <c r="AD29" i="20"/>
  <c r="AE29" i="20" s="1"/>
  <c r="T29" i="20"/>
  <c r="U29" i="20" s="1"/>
  <c r="AR45" i="20"/>
  <c r="AS45" i="20" s="1"/>
  <c r="AJ45" i="20"/>
  <c r="AK45" i="20" s="1"/>
  <c r="AT27" i="20"/>
  <c r="AU27" i="20" s="1"/>
  <c r="Z26" i="20"/>
  <c r="AA26" i="20" s="1"/>
  <c r="AL26" i="20"/>
  <c r="AM26" i="20" s="1"/>
  <c r="AF26" i="20"/>
  <c r="AG26" i="20" s="1"/>
  <c r="AT26" i="20"/>
  <c r="AU26" i="20" s="1"/>
  <c r="AN27" i="20"/>
  <c r="AO27" i="20" s="1"/>
  <c r="AH28" i="20"/>
  <c r="AI28" i="20" s="1"/>
  <c r="AB28" i="20"/>
  <c r="AC28" i="20" s="1"/>
  <c r="AH29" i="20"/>
  <c r="AI29" i="20" s="1"/>
  <c r="X29" i="20"/>
  <c r="Y29" i="20" s="1"/>
  <c r="AH30" i="20"/>
  <c r="AI30" i="20" s="1"/>
  <c r="AN30" i="20"/>
  <c r="AO30" i="20" s="1"/>
  <c r="X30" i="20"/>
  <c r="Y30" i="20" s="1"/>
  <c r="AD30" i="20"/>
  <c r="AE30" i="20" s="1"/>
  <c r="AF31" i="20"/>
  <c r="AG31" i="20" s="1"/>
  <c r="V31" i="20"/>
  <c r="W31" i="20" s="1"/>
  <c r="AB31" i="20"/>
  <c r="AC31" i="20" s="1"/>
  <c r="AF36" i="20"/>
  <c r="AG36" i="20" s="1"/>
  <c r="V36" i="20"/>
  <c r="W36" i="20" s="1"/>
  <c r="AL36" i="20"/>
  <c r="AM36" i="20" s="1"/>
  <c r="AP44" i="20"/>
  <c r="AQ44" i="20" s="1"/>
  <c r="T44" i="20"/>
  <c r="U44" i="20" s="1"/>
  <c r="AT66" i="20"/>
  <c r="AU66" i="20" s="1"/>
  <c r="Z65" i="20"/>
  <c r="AA65" i="20" s="1"/>
  <c r="AN28" i="20"/>
  <c r="AO28" i="20" s="1"/>
  <c r="AL45" i="20"/>
  <c r="AM45" i="20" s="1"/>
  <c r="AD27" i="20"/>
  <c r="AE27" i="20" s="1"/>
  <c r="AN26" i="20"/>
  <c r="AO26" i="20" s="1"/>
  <c r="AD28" i="20"/>
  <c r="AE28" i="20" s="1"/>
  <c r="AT29" i="20"/>
  <c r="AU29" i="20" s="1"/>
  <c r="AL29" i="20"/>
  <c r="AM29" i="20" s="1"/>
  <c r="T30" i="20"/>
  <c r="U30" i="20" s="1"/>
  <c r="V30" i="20"/>
  <c r="W30" i="20" s="1"/>
  <c r="AP30" i="20"/>
  <c r="AQ30" i="20" s="1"/>
  <c r="AT31" i="20"/>
  <c r="AU31" i="20" s="1"/>
  <c r="AT36" i="20"/>
  <c r="AU36" i="20" s="1"/>
  <c r="AB36" i="20"/>
  <c r="AC36" i="20" s="1"/>
  <c r="X44" i="20"/>
  <c r="Y44" i="20" s="1"/>
  <c r="AR44" i="20"/>
  <c r="AS44" i="20" s="1"/>
  <c r="AB27" i="20"/>
  <c r="AC27" i="20" s="1"/>
  <c r="AT28" i="20"/>
  <c r="AU28" i="20" s="1"/>
  <c r="AB29" i="20"/>
  <c r="AC29" i="20" s="1"/>
  <c r="AN31" i="20"/>
  <c r="AO31" i="20" s="1"/>
  <c r="X27" i="20"/>
  <c r="Y27" i="20" s="1"/>
  <c r="AJ27" i="20"/>
  <c r="AK27" i="20" s="1"/>
  <c r="AB26" i="20"/>
  <c r="AC26" i="20" s="1"/>
  <c r="V28" i="20"/>
  <c r="W28" i="20" s="1"/>
  <c r="AH27" i="20"/>
  <c r="AI27" i="20" s="1"/>
  <c r="T27" i="20"/>
  <c r="U27" i="20" s="1"/>
  <c r="AD26" i="20"/>
  <c r="AE26" i="20" s="1"/>
  <c r="AF28" i="20"/>
  <c r="AG28" i="20" s="1"/>
  <c r="AL28" i="20"/>
  <c r="AM28" i="20" s="1"/>
  <c r="AP29" i="20"/>
  <c r="AQ29" i="20" s="1"/>
  <c r="X31" i="20"/>
  <c r="Y31" i="20" s="1"/>
  <c r="AH45" i="20"/>
  <c r="AI45" i="20" s="1"/>
  <c r="AD45" i="20"/>
  <c r="AE45" i="20" s="1"/>
  <c r="AF66" i="20"/>
  <c r="AG66" i="20" s="1"/>
  <c r="AH26" i="20"/>
  <c r="AI26" i="20" s="1"/>
  <c r="X26" i="20"/>
  <c r="Y26" i="20" s="1"/>
  <c r="T26" i="20"/>
  <c r="U26" i="20" s="1"/>
  <c r="AJ26" i="20"/>
  <c r="AK26" i="20" s="1"/>
  <c r="AJ28" i="20"/>
  <c r="AK28" i="20" s="1"/>
  <c r="AR29" i="20"/>
  <c r="AS29" i="20" s="1"/>
  <c r="V29" i="20"/>
  <c r="W29" i="20" s="1"/>
  <c r="AR31" i="20"/>
  <c r="AS31" i="20" s="1"/>
  <c r="AD31" i="20"/>
  <c r="AE31" i="20" s="1"/>
  <c r="AN36" i="20"/>
  <c r="AO36" i="20" s="1"/>
  <c r="AP36" i="20"/>
  <c r="AQ36" i="20" s="1"/>
  <c r="AD44" i="20"/>
  <c r="AE44" i="20" s="1"/>
  <c r="AJ44" i="20"/>
  <c r="AK44" i="20" s="1"/>
  <c r="AL65" i="20"/>
  <c r="AM65" i="20" s="1"/>
  <c r="AL66" i="20"/>
  <c r="AM66" i="20" s="1"/>
  <c r="T65" i="20"/>
  <c r="U65" i="20" s="1"/>
  <c r="AP65" i="20"/>
  <c r="AQ65" i="20" s="1"/>
  <c r="AR65" i="20"/>
  <c r="AS65" i="20" s="1"/>
  <c r="X45" i="20"/>
  <c r="Y45" i="20" s="1"/>
  <c r="AT45" i="20"/>
  <c r="AU45" i="20" s="1"/>
  <c r="AF45" i="20"/>
  <c r="AG45" i="20" s="1"/>
  <c r="T31" i="20"/>
  <c r="U31" i="20" s="1"/>
  <c r="AP31" i="20"/>
  <c r="AQ31" i="20" s="1"/>
  <c r="AB30" i="20"/>
  <c r="AC30" i="20" s="1"/>
  <c r="AL30" i="20"/>
  <c r="AM30" i="20" s="1"/>
  <c r="AF30" i="20"/>
  <c r="AG30" i="20" s="1"/>
  <c r="V27" i="20"/>
  <c r="W27" i="20" s="1"/>
  <c r="AP27" i="20"/>
  <c r="AQ27" i="20" s="1"/>
  <c r="AR27" i="20"/>
  <c r="AS27" i="20" s="1"/>
  <c r="AJ66" i="20"/>
  <c r="AK66" i="20" s="1"/>
  <c r="T66" i="20"/>
  <c r="U66" i="20" s="1"/>
  <c r="AD66" i="20"/>
  <c r="AE66" i="20" s="1"/>
  <c r="X65" i="20"/>
  <c r="Y65" i="20" s="1"/>
  <c r="V66" i="20"/>
  <c r="W66" i="20" s="1"/>
  <c r="AF65" i="20"/>
  <c r="AG65" i="20" s="1"/>
  <c r="Z66" i="20"/>
  <c r="AA66" i="20" s="1"/>
  <c r="AB65" i="20"/>
  <c r="AC65" i="20" s="1"/>
  <c r="AT65" i="20"/>
  <c r="AU65" i="20" s="1"/>
  <c r="AN65" i="20"/>
  <c r="AO65" i="20" s="1"/>
  <c r="AH66" i="20"/>
  <c r="AI66" i="20" s="1"/>
  <c r="V45" i="20"/>
  <c r="W45" i="20" s="1"/>
  <c r="AB45" i="20"/>
  <c r="AC45" i="20" s="1"/>
  <c r="Z45" i="20"/>
  <c r="AA45" i="20" s="1"/>
  <c r="AN45" i="20"/>
  <c r="AO45" i="20" s="1"/>
  <c r="AD65" i="20"/>
  <c r="AE65" i="20" s="1"/>
  <c r="AB66" i="20"/>
  <c r="AC66" i="20" s="1"/>
  <c r="AR66" i="20"/>
  <c r="AS66" i="20" s="1"/>
  <c r="AL44" i="20"/>
  <c r="AM44" i="20" s="1"/>
  <c r="V44" i="20"/>
  <c r="W44" i="20" s="1"/>
  <c r="AT44" i="20"/>
  <c r="AU44" i="20" s="1"/>
  <c r="AH44" i="20"/>
  <c r="AI44" i="20" s="1"/>
  <c r="T36" i="20"/>
  <c r="U36" i="20" s="1"/>
  <c r="AJ65" i="20"/>
  <c r="AK65" i="20" s="1"/>
  <c r="AN66" i="20"/>
  <c r="AO66" i="20" s="1"/>
  <c r="V65" i="20"/>
  <c r="W65" i="20" s="1"/>
  <c r="AB44" i="20"/>
  <c r="AC44" i="20" s="1"/>
  <c r="AN44" i="20"/>
  <c r="AO44" i="20" s="1"/>
  <c r="AF44" i="20"/>
  <c r="AG44" i="20" s="1"/>
  <c r="AJ36" i="20"/>
  <c r="AK36" i="20" s="1"/>
  <c r="AR36" i="20"/>
  <c r="AS36" i="20" s="1"/>
  <c r="AD36" i="20"/>
  <c r="AE36" i="20" s="1"/>
  <c r="AP26" i="20"/>
  <c r="AQ26" i="20" s="1"/>
  <c r="V26" i="20"/>
  <c r="W26" i="20" s="1"/>
  <c r="X28" i="20"/>
  <c r="Y28" i="20" s="1"/>
  <c r="AP28" i="20"/>
  <c r="AQ28" i="20" s="1"/>
  <c r="Z29" i="20"/>
  <c r="AA29" i="20" s="1"/>
  <c r="AJ29" i="20"/>
  <c r="AK29" i="20" s="1"/>
  <c r="Z30" i="20"/>
  <c r="AA30" i="20" s="1"/>
  <c r="AJ30" i="20"/>
  <c r="AK30" i="20" s="1"/>
  <c r="AT30" i="20"/>
  <c r="AU30" i="20" s="1"/>
  <c r="AR30" i="20"/>
  <c r="AS30" i="20" s="1"/>
  <c r="AH31" i="20"/>
  <c r="AI31" i="20" s="1"/>
  <c r="AJ31" i="20"/>
  <c r="AK31" i="20" s="1"/>
  <c r="T45" i="20"/>
  <c r="U45" i="20" s="1"/>
  <c r="AP45" i="20"/>
  <c r="AQ45" i="20" s="1"/>
  <c r="Z27" i="20"/>
  <c r="AA27" i="20" s="1"/>
  <c r="AL27" i="20"/>
  <c r="AM27" i="20" s="1"/>
  <c r="AF27" i="20"/>
  <c r="AG27" i="20" s="1"/>
  <c r="AR26" i="20"/>
  <c r="AS26" i="20" s="1"/>
  <c r="AR28" i="20"/>
  <c r="AS28" i="20" s="1"/>
  <c r="AF29" i="20"/>
  <c r="AG29" i="20" s="1"/>
  <c r="AN29" i="20"/>
  <c r="AO29" i="20" s="1"/>
  <c r="AL31" i="20"/>
  <c r="AM31" i="20" s="1"/>
  <c r="Z31" i="20"/>
  <c r="AA31" i="20" s="1"/>
  <c r="AH36" i="20"/>
  <c r="AI36" i="20" s="1"/>
  <c r="X36" i="20"/>
  <c r="Y36" i="20" s="1"/>
  <c r="Z36" i="20"/>
  <c r="AA36" i="20" s="1"/>
  <c r="Z44" i="20"/>
  <c r="AA44" i="20" s="1"/>
  <c r="AH65" i="20"/>
  <c r="AI65" i="20" s="1"/>
  <c r="AP66" i="20"/>
  <c r="AQ66" i="20" s="1"/>
  <c r="X66" i="20"/>
  <c r="Y66" i="20" s="1"/>
  <c r="AH37" i="20"/>
  <c r="AI37" i="20" s="1"/>
  <c r="AH42" i="20"/>
  <c r="AI42" i="20" s="1"/>
  <c r="AH40" i="20"/>
  <c r="AI40" i="20" s="1"/>
  <c r="AD43" i="20"/>
  <c r="AE43" i="20" s="1"/>
  <c r="AT43" i="20"/>
  <c r="AU43" i="20" s="1"/>
  <c r="AR57" i="20"/>
  <c r="AS57" i="20" s="1"/>
  <c r="AD37" i="20"/>
  <c r="AE37" i="20" s="1"/>
  <c r="AF37" i="20"/>
  <c r="AG37" i="20" s="1"/>
  <c r="X48" i="20"/>
  <c r="Y48" i="20" s="1"/>
  <c r="AN57" i="20"/>
  <c r="AO57" i="20" s="1"/>
  <c r="T37" i="20"/>
  <c r="U37" i="20" s="1"/>
  <c r="AL48" i="20"/>
  <c r="AM48" i="20" s="1"/>
  <c r="AT70" i="20"/>
  <c r="AU70" i="20" s="1"/>
  <c r="Z37" i="20"/>
  <c r="AA37" i="20" s="1"/>
  <c r="AR32" i="20"/>
  <c r="AS32" i="20" s="1"/>
  <c r="Z40" i="20"/>
  <c r="AA40" i="20" s="1"/>
  <c r="T40" i="20"/>
  <c r="U40" i="20" s="1"/>
  <c r="AN40" i="20"/>
  <c r="AO40" i="20" s="1"/>
  <c r="AD32" i="20"/>
  <c r="AE32" i="20" s="1"/>
  <c r="AJ42" i="20"/>
  <c r="AK42" i="20" s="1"/>
  <c r="AP70" i="20"/>
  <c r="AQ70" i="20" s="1"/>
  <c r="AL70" i="20"/>
  <c r="AM70" i="20" s="1"/>
  <c r="AB46" i="20"/>
  <c r="AC46" i="20" s="1"/>
  <c r="AP37" i="20"/>
  <c r="AQ37" i="20" s="1"/>
  <c r="AP32" i="20"/>
  <c r="AQ32" i="20" s="1"/>
  <c r="AT40" i="20"/>
  <c r="AU40" i="20" s="1"/>
  <c r="AB37" i="20"/>
  <c r="AC37" i="20" s="1"/>
  <c r="AL37" i="20"/>
  <c r="AM37" i="20" s="1"/>
  <c r="AT47" i="20"/>
  <c r="AU47" i="20" s="1"/>
  <c r="T48" i="20"/>
  <c r="U48" i="20" s="1"/>
  <c r="V48" i="20"/>
  <c r="W48" i="20" s="1"/>
  <c r="X57" i="20"/>
  <c r="Y57" i="20" s="1"/>
  <c r="AB59" i="20"/>
  <c r="AC59" i="20" s="1"/>
  <c r="T57" i="20"/>
  <c r="U57" i="20" s="1"/>
  <c r="Z47" i="20"/>
  <c r="AA47" i="20" s="1"/>
  <c r="AB48" i="20"/>
  <c r="AC48" i="20" s="1"/>
  <c r="X37" i="20"/>
  <c r="Y37" i="20" s="1"/>
  <c r="X32" i="20"/>
  <c r="Y32" i="20" s="1"/>
  <c r="T42" i="20"/>
  <c r="U42" i="20" s="1"/>
  <c r="AL40" i="20"/>
  <c r="AM40" i="20" s="1"/>
  <c r="AH48" i="20"/>
  <c r="AI48" i="20" s="1"/>
  <c r="AP48" i="20"/>
  <c r="AQ48" i="20" s="1"/>
  <c r="AJ37" i="20"/>
  <c r="AK37" i="20" s="1"/>
  <c r="AR48" i="20"/>
  <c r="AS48" i="20" s="1"/>
  <c r="AT57" i="20"/>
  <c r="AU57" i="20" s="1"/>
  <c r="AJ48" i="20"/>
  <c r="AK48" i="20" s="1"/>
  <c r="AB57" i="20"/>
  <c r="AC57" i="20" s="1"/>
  <c r="AD57" i="20"/>
  <c r="AE57" i="20" s="1"/>
  <c r="AD70" i="20"/>
  <c r="AE70" i="20" s="1"/>
  <c r="AF32" i="20"/>
  <c r="AG32" i="20" s="1"/>
  <c r="T32" i="20"/>
  <c r="U32" i="20" s="1"/>
  <c r="AT37" i="20"/>
  <c r="AU37" i="20" s="1"/>
  <c r="AN37" i="20"/>
  <c r="AO37" i="20" s="1"/>
  <c r="AR47" i="20"/>
  <c r="AS47" i="20" s="1"/>
  <c r="AD42" i="20"/>
  <c r="AE42" i="20" s="1"/>
  <c r="AT41" i="20"/>
  <c r="AU41" i="20" s="1"/>
  <c r="AD47" i="20"/>
  <c r="AE47" i="20" s="1"/>
  <c r="AF70" i="20"/>
  <c r="AG70" i="20" s="1"/>
  <c r="AF59" i="20"/>
  <c r="AG59" i="20" s="1"/>
  <c r="X40" i="20"/>
  <c r="Y40" i="20" s="1"/>
  <c r="AL57" i="20"/>
  <c r="AM57" i="20" s="1"/>
  <c r="Z70" i="20"/>
  <c r="AA70" i="20" s="1"/>
  <c r="AL32" i="20"/>
  <c r="AM32" i="20" s="1"/>
  <c r="AH47" i="20"/>
  <c r="AI47" i="20" s="1"/>
  <c r="AF48" i="20"/>
  <c r="AG48" i="20" s="1"/>
  <c r="AB42" i="20"/>
  <c r="AC42" i="20" s="1"/>
  <c r="AB47" i="20"/>
  <c r="AC47" i="20" s="1"/>
  <c r="V57" i="20"/>
  <c r="W57" i="20" s="1"/>
  <c r="AJ57" i="20"/>
  <c r="AK57" i="20" s="1"/>
  <c r="AT56" i="20"/>
  <c r="AU56" i="20" s="1"/>
  <c r="V42" i="20"/>
  <c r="W42" i="20" s="1"/>
  <c r="T47" i="20"/>
  <c r="U47" i="20" s="1"/>
  <c r="V37" i="20"/>
  <c r="W37" i="20" s="1"/>
  <c r="Z48" i="20"/>
  <c r="AA48" i="20" s="1"/>
  <c r="AT48" i="20"/>
  <c r="AU48" i="20" s="1"/>
  <c r="AD48" i="20"/>
  <c r="AE48" i="20" s="1"/>
  <c r="AP57" i="20"/>
  <c r="AQ57" i="20" s="1"/>
  <c r="AT59" i="20"/>
  <c r="AU59" i="20" s="1"/>
  <c r="X70" i="20"/>
  <c r="Y70" i="20" s="1"/>
  <c r="AH57" i="20"/>
  <c r="AI57" i="20" s="1"/>
  <c r="AL47" i="20"/>
  <c r="AM47" i="20" s="1"/>
  <c r="AJ59" i="20"/>
  <c r="AK59" i="20" s="1"/>
  <c r="T59" i="20"/>
  <c r="U59" i="20" s="1"/>
  <c r="Z32" i="20"/>
  <c r="AA32" i="20" s="1"/>
  <c r="AR37" i="20"/>
  <c r="AS37" i="20" s="1"/>
  <c r="AN48" i="20"/>
  <c r="AO48" i="20" s="1"/>
  <c r="AD40" i="20"/>
  <c r="AE40" i="20" s="1"/>
  <c r="Z57" i="20"/>
  <c r="AA57" i="20" s="1"/>
  <c r="AF40" i="20"/>
  <c r="AG40" i="20" s="1"/>
  <c r="X59" i="20"/>
  <c r="Y59" i="20" s="1"/>
  <c r="AB70" i="20"/>
  <c r="AC70" i="20" s="1"/>
  <c r="AJ56" i="20"/>
  <c r="AK56" i="20" s="1"/>
  <c r="V59" i="20"/>
  <c r="W59" i="20" s="1"/>
  <c r="AN70" i="20"/>
  <c r="AO70" i="20" s="1"/>
  <c r="AJ79" i="20"/>
  <c r="AK79" i="20" s="1"/>
  <c r="AR59" i="20"/>
  <c r="AS59" i="20" s="1"/>
  <c r="AD59" i="20"/>
  <c r="AE59" i="20" s="1"/>
  <c r="AJ41" i="20"/>
  <c r="AK41" i="20" s="1"/>
  <c r="AT79" i="20"/>
  <c r="AU79" i="20" s="1"/>
  <c r="AF46" i="20"/>
  <c r="AG46" i="20" s="1"/>
  <c r="AJ46" i="20"/>
  <c r="AK46" i="20" s="1"/>
  <c r="AJ70" i="20"/>
  <c r="AK70" i="20" s="1"/>
  <c r="AL59" i="20"/>
  <c r="AM59" i="20" s="1"/>
  <c r="AJ40" i="20"/>
  <c r="AK40" i="20" s="1"/>
  <c r="AP40" i="20"/>
  <c r="AQ40" i="20" s="1"/>
  <c r="AN59" i="20"/>
  <c r="AO59" i="20" s="1"/>
  <c r="AH79" i="20"/>
  <c r="AI79" i="20" s="1"/>
  <c r="AP59" i="20"/>
  <c r="AQ59" i="20" s="1"/>
  <c r="T35" i="20"/>
  <c r="U35" i="20" s="1"/>
  <c r="T79" i="20"/>
  <c r="U79" i="20" s="1"/>
  <c r="AH70" i="20"/>
  <c r="AI70" i="20" s="1"/>
  <c r="AF57" i="20"/>
  <c r="AG57" i="20" s="1"/>
  <c r="AF43" i="20"/>
  <c r="AG43" i="20" s="1"/>
  <c r="AB79" i="20"/>
  <c r="AC79" i="20" s="1"/>
  <c r="AN46" i="20"/>
  <c r="AO46" i="20" s="1"/>
  <c r="AB40" i="20"/>
  <c r="AC40" i="20" s="1"/>
  <c r="Z46" i="20"/>
  <c r="AA46" i="20" s="1"/>
  <c r="AR56" i="20"/>
  <c r="AS56" i="20" s="1"/>
  <c r="AR70" i="20"/>
  <c r="AS70" i="20" s="1"/>
  <c r="AJ47" i="20"/>
  <c r="AK47" i="20" s="1"/>
  <c r="AP41" i="20"/>
  <c r="AQ41" i="20" s="1"/>
  <c r="AN79" i="20"/>
  <c r="AO79" i="20" s="1"/>
  <c r="V40" i="20"/>
  <c r="W40" i="20" s="1"/>
  <c r="AR79" i="20"/>
  <c r="AS79" i="20" s="1"/>
  <c r="AT42" i="20"/>
  <c r="AU42" i="20" s="1"/>
  <c r="Z79" i="20"/>
  <c r="AA79" i="20" s="1"/>
  <c r="AF41" i="20"/>
  <c r="AG41" i="20" s="1"/>
  <c r="AR40" i="20"/>
  <c r="AS40" i="20" s="1"/>
  <c r="Z56" i="20"/>
  <c r="AA56" i="20" s="1"/>
  <c r="AF79" i="20"/>
  <c r="AG79" i="20" s="1"/>
  <c r="AL56" i="20"/>
  <c r="AM56" i="20" s="1"/>
  <c r="AP79" i="20"/>
  <c r="AQ79" i="20" s="1"/>
  <c r="AP46" i="20"/>
  <c r="AQ46" i="20" s="1"/>
  <c r="AL42" i="20"/>
  <c r="AM42" i="20" s="1"/>
  <c r="T70" i="20"/>
  <c r="U70" i="20" s="1"/>
  <c r="AH41" i="20"/>
  <c r="AI41" i="20" s="1"/>
  <c r="X79" i="20"/>
  <c r="Y79" i="20" s="1"/>
  <c r="AJ32" i="20"/>
  <c r="AK32" i="20" s="1"/>
  <c r="AN35" i="20"/>
  <c r="AO35" i="20" s="1"/>
  <c r="AF56" i="20"/>
  <c r="AG56" i="20" s="1"/>
  <c r="X41" i="20"/>
  <c r="Y41" i="20" s="1"/>
  <c r="AF47" i="20"/>
  <c r="AG47" i="20" s="1"/>
  <c r="AR41" i="20"/>
  <c r="AS41" i="20" s="1"/>
  <c r="V41" i="20"/>
  <c r="W41" i="20" s="1"/>
  <c r="X56" i="20"/>
  <c r="Y56" i="20" s="1"/>
  <c r="V79" i="20"/>
  <c r="W79" i="20" s="1"/>
  <c r="AR35" i="20"/>
  <c r="AS35" i="20" s="1"/>
  <c r="X46" i="20"/>
  <c r="Y46" i="20" s="1"/>
  <c r="AP42" i="20"/>
  <c r="AQ42" i="20" s="1"/>
  <c r="AT35" i="20"/>
  <c r="AU35" i="20" s="1"/>
  <c r="AF35" i="20"/>
  <c r="AG35" i="20" s="1"/>
  <c r="V46" i="20"/>
  <c r="W46" i="20" s="1"/>
  <c r="X47" i="20"/>
  <c r="Y47" i="20" s="1"/>
  <c r="AH56" i="20"/>
  <c r="AI56" i="20" s="1"/>
  <c r="AN42" i="20"/>
  <c r="AO42" i="20" s="1"/>
  <c r="AB43" i="20"/>
  <c r="AC43" i="20" s="1"/>
  <c r="AJ43" i="20"/>
  <c r="AK43" i="20" s="1"/>
  <c r="AR46" i="20"/>
  <c r="AS46" i="20" s="1"/>
  <c r="Z59" i="20"/>
  <c r="AA59" i="20" s="1"/>
  <c r="AN43" i="20"/>
  <c r="AO43" i="20" s="1"/>
  <c r="AL46" i="20"/>
  <c r="AM46" i="20" s="1"/>
  <c r="AB35" i="20"/>
  <c r="AC35" i="20" s="1"/>
  <c r="AT32" i="20"/>
  <c r="AU32" i="20" s="1"/>
  <c r="AD56" i="20"/>
  <c r="AE56" i="20" s="1"/>
  <c r="X35" i="20"/>
  <c r="Y35" i="20" s="1"/>
  <c r="AH32" i="20"/>
  <c r="AI32" i="20" s="1"/>
  <c r="T46" i="20"/>
  <c r="U46" i="20" s="1"/>
  <c r="V35" i="20"/>
  <c r="W35" i="20" s="1"/>
  <c r="T41" i="20"/>
  <c r="U41" i="20" s="1"/>
  <c r="Z41" i="20"/>
  <c r="AA41" i="20" s="1"/>
  <c r="AT46" i="20"/>
  <c r="AU46" i="20" s="1"/>
  <c r="AN47" i="20"/>
  <c r="AO47" i="20" s="1"/>
  <c r="X43" i="20"/>
  <c r="Y43" i="20" s="1"/>
  <c r="AH43" i="20"/>
  <c r="AI43" i="20" s="1"/>
  <c r="AB41" i="20"/>
  <c r="AC41" i="20" s="1"/>
  <c r="Z35" i="20"/>
  <c r="AA35" i="20" s="1"/>
  <c r="AL35" i="20"/>
  <c r="AM35" i="20" s="1"/>
  <c r="AP56" i="20"/>
  <c r="AQ56" i="20" s="1"/>
  <c r="V70" i="20"/>
  <c r="W70" i="20" s="1"/>
  <c r="Z42" i="20"/>
  <c r="AA42" i="20" s="1"/>
  <c r="AL79" i="20"/>
  <c r="AM79" i="20" s="1"/>
  <c r="AH59" i="20"/>
  <c r="AI59" i="20" s="1"/>
  <c r="AH35" i="20"/>
  <c r="AI35" i="20" s="1"/>
  <c r="AD35" i="20"/>
  <c r="AE35" i="20" s="1"/>
  <c r="AL43" i="20"/>
  <c r="AM43" i="20" s="1"/>
  <c r="AJ35" i="20"/>
  <c r="AK35" i="20" s="1"/>
  <c r="AD41" i="20"/>
  <c r="AE41" i="20" s="1"/>
  <c r="AP47" i="20"/>
  <c r="AQ47" i="20" s="1"/>
  <c r="AB32" i="20"/>
  <c r="AC32" i="20" s="1"/>
  <c r="AH46" i="20"/>
  <c r="AI46" i="20" s="1"/>
  <c r="AR43" i="20"/>
  <c r="AS43" i="20" s="1"/>
  <c r="T43" i="20"/>
  <c r="U43" i="20" s="1"/>
  <c r="AB56" i="20"/>
  <c r="AC56" i="20" s="1"/>
  <c r="V32" i="20"/>
  <c r="W32" i="20" s="1"/>
  <c r="V47" i="20"/>
  <c r="W47" i="20" s="1"/>
  <c r="AP35" i="20"/>
  <c r="AQ35" i="20" s="1"/>
  <c r="AF42" i="20"/>
  <c r="AG42" i="20" s="1"/>
  <c r="X42" i="20"/>
  <c r="Y42" i="20" s="1"/>
  <c r="AN56" i="20"/>
  <c r="AO56" i="20" s="1"/>
  <c r="AD79" i="20"/>
  <c r="AE79" i="20" s="1"/>
  <c r="V56" i="20"/>
  <c r="W56" i="20" s="1"/>
  <c r="AP43" i="20"/>
  <c r="AQ43" i="20" s="1"/>
  <c r="AL41" i="20"/>
  <c r="AM41" i="20" s="1"/>
  <c r="T56" i="20"/>
  <c r="U56" i="20" s="1"/>
  <c r="AN32" i="20"/>
  <c r="AO32" i="20" s="1"/>
  <c r="Z43" i="20"/>
  <c r="AA43" i="20" s="1"/>
  <c r="AR42" i="20"/>
  <c r="AS42" i="20" s="1"/>
  <c r="AD46" i="20"/>
  <c r="AE46" i="20" s="1"/>
  <c r="AN41" i="20"/>
  <c r="AO41" i="20" s="1"/>
  <c r="V43" i="20"/>
  <c r="W43" i="20" s="1"/>
  <c r="P55" i="20" l="1"/>
  <c r="P21" i="20"/>
  <c r="P19" i="20"/>
  <c r="P20" i="20"/>
  <c r="P78" i="20"/>
  <c r="P77" i="20"/>
  <c r="P34" i="20"/>
  <c r="P49" i="20"/>
  <c r="P58" i="20"/>
  <c r="P39" i="20"/>
  <c r="P64" i="20"/>
  <c r="P33" i="20"/>
  <c r="P14" i="20"/>
  <c r="P72" i="20"/>
  <c r="P75" i="20"/>
  <c r="P61" i="20"/>
  <c r="P54" i="20"/>
  <c r="P38" i="20"/>
  <c r="P15" i="20"/>
  <c r="P50" i="20"/>
  <c r="P52" i="20"/>
  <c r="P16" i="20"/>
  <c r="P67" i="20"/>
  <c r="P68" i="20"/>
  <c r="AA5" i="20"/>
  <c r="P74" i="20"/>
  <c r="P53" i="20"/>
  <c r="P71" i="20"/>
  <c r="P10" i="20"/>
  <c r="P8" i="20"/>
  <c r="P11" i="20"/>
  <c r="P9" i="20"/>
  <c r="AU5" i="20"/>
  <c r="W5" i="20"/>
  <c r="AI5" i="20"/>
  <c r="AE5" i="20"/>
  <c r="AC5" i="20"/>
  <c r="AO5" i="20"/>
  <c r="AG5" i="20"/>
  <c r="AS5" i="20"/>
  <c r="AQ5" i="20"/>
  <c r="AM5" i="20"/>
  <c r="Y5" i="20"/>
  <c r="U5" i="20"/>
  <c r="AK5" i="20"/>
  <c r="P73" i="20"/>
  <c r="P51" i="20"/>
  <c r="P69" i="20"/>
  <c r="P76" i="20"/>
  <c r="P60" i="20"/>
  <c r="P62" i="20"/>
  <c r="P63" i="20"/>
  <c r="P47" i="20"/>
  <c r="P66" i="20"/>
  <c r="P44" i="20"/>
  <c r="P29" i="20"/>
  <c r="P27" i="20"/>
  <c r="P30" i="20"/>
  <c r="P65" i="20"/>
  <c r="P36" i="20"/>
  <c r="P31" i="20"/>
  <c r="P26" i="20"/>
  <c r="P28" i="20"/>
  <c r="P45" i="20"/>
  <c r="P40" i="20"/>
  <c r="P37" i="20"/>
  <c r="P48" i="20"/>
  <c r="P57" i="20"/>
  <c r="P59" i="20"/>
  <c r="P43" i="20"/>
  <c r="P46" i="20"/>
  <c r="P35" i="20"/>
  <c r="P79" i="20"/>
  <c r="P56" i="20"/>
  <c r="P32" i="20"/>
  <c r="P70" i="20"/>
  <c r="P41" i="20"/>
  <c r="P42" i="20"/>
  <c r="M18" i="31" l="1"/>
  <c r="N18" i="31" s="1"/>
  <c r="O18" i="31" s="1"/>
  <c r="Q18" i="31" s="1"/>
  <c r="M13" i="31"/>
  <c r="N13" i="31" s="1"/>
  <c r="O13" i="31" s="1"/>
  <c r="Q13" i="31" s="1"/>
  <c r="M71" i="31" a="1"/>
  <c r="M71" i="31" s="1"/>
  <c r="N71" i="31" s="1"/>
  <c r="O71" i="31" s="1"/>
  <c r="Q71" i="31" s="1"/>
  <c r="M48" i="31" a="1"/>
  <c r="M48" i="31" s="1"/>
  <c r="N48" i="31" s="1"/>
  <c r="O48" i="31" s="1"/>
  <c r="Q48" i="31" s="1"/>
  <c r="M32" i="31" a="1"/>
  <c r="M32" i="31" s="1"/>
  <c r="N32" i="31" s="1"/>
  <c r="O32" i="31" s="1"/>
  <c r="Q32" i="31" s="1"/>
  <c r="M55" i="31" a="1"/>
  <c r="M55" i="31" s="1"/>
  <c r="N55" i="31" s="1"/>
  <c r="O55" i="31" s="1"/>
  <c r="Q55" i="31" s="1"/>
  <c r="M49" i="31" a="1"/>
  <c r="M49" i="31" s="1"/>
  <c r="N49" i="31" s="1"/>
  <c r="O49" i="31" s="1"/>
  <c r="Q49" i="31" s="1"/>
  <c r="M25" i="31" a="1"/>
  <c r="M25" i="31" s="1"/>
  <c r="N25" i="31" s="1"/>
  <c r="O25" i="31" s="1"/>
  <c r="Q25" i="31" s="1"/>
  <c r="M46" i="31" a="1"/>
  <c r="M46" i="31" s="1"/>
  <c r="N46" i="31" s="1"/>
  <c r="O46" i="31" s="1"/>
  <c r="Q46" i="31" s="1"/>
  <c r="M47" i="31" a="1"/>
  <c r="M47" i="31" s="1"/>
  <c r="N47" i="31" s="1"/>
  <c r="O47" i="31" s="1"/>
  <c r="Q47" i="31" s="1"/>
  <c r="M8" i="31" a="1"/>
  <c r="M8" i="31" s="1"/>
  <c r="N8" i="31" s="1"/>
  <c r="O8" i="31" s="1"/>
  <c r="Q8" i="31" s="1"/>
  <c r="M31" i="31" a="1"/>
  <c r="M31" i="31" s="1"/>
  <c r="N31" i="31" s="1"/>
  <c r="O31" i="31" s="1"/>
  <c r="Q31" i="31" s="1"/>
  <c r="M56" i="31" a="1"/>
  <c r="M56" i="31" s="1"/>
  <c r="N56" i="31" s="1"/>
  <c r="O56" i="31" s="1"/>
  <c r="Q56" i="31" s="1"/>
  <c r="M44" i="31" a="1"/>
  <c r="M44" i="31" s="1"/>
  <c r="N44" i="31" s="1"/>
  <c r="O44" i="31" s="1"/>
  <c r="Q44" i="31" s="1"/>
  <c r="M15" i="31" a="1"/>
  <c r="M15" i="31" s="1"/>
  <c r="N15" i="31" s="1"/>
  <c r="O15" i="31" s="1"/>
  <c r="Q15" i="31" s="1"/>
  <c r="M72" i="31" a="1"/>
  <c r="M72" i="31" s="1"/>
  <c r="N72" i="31" s="1"/>
  <c r="O72" i="31" s="1"/>
  <c r="Q72" i="31" s="1"/>
  <c r="M57" i="31" a="1"/>
  <c r="M57" i="31" s="1"/>
  <c r="N57" i="31" s="1"/>
  <c r="O57" i="31" s="1"/>
  <c r="Q57" i="31" s="1"/>
  <c r="M58" i="31" a="1"/>
  <c r="M58" i="31" s="1"/>
  <c r="N58" i="31" s="1"/>
  <c r="O58" i="31" s="1"/>
  <c r="Q58" i="31" s="1"/>
  <c r="M69" i="31" a="1"/>
  <c r="M69" i="31" s="1"/>
  <c r="N69" i="31" s="1"/>
  <c r="O69" i="31" s="1"/>
  <c r="Q69" i="31" s="1"/>
  <c r="M43" i="31" a="1"/>
  <c r="M43" i="31" s="1"/>
  <c r="N43" i="31" s="1"/>
  <c r="O43" i="31" s="1"/>
  <c r="Q43" i="31" s="1"/>
  <c r="M20" i="31" a="1"/>
  <c r="M20" i="31" s="1"/>
  <c r="N20" i="31" s="1"/>
  <c r="O20" i="31" s="1"/>
  <c r="Q20" i="31" s="1"/>
  <c r="M16" i="31" a="1"/>
  <c r="M16" i="31" s="1"/>
  <c r="N16" i="31" s="1"/>
  <c r="O16" i="31" s="1"/>
  <c r="Q16" i="31" s="1"/>
  <c r="M26" i="31" a="1"/>
  <c r="M26" i="31" s="1"/>
  <c r="N26" i="31" s="1"/>
  <c r="O26" i="31" s="1"/>
  <c r="Q26" i="31" s="1"/>
  <c r="M9" i="31" a="1"/>
  <c r="M9" i="31" s="1"/>
  <c r="N9" i="31" s="1"/>
  <c r="O9" i="31" s="1"/>
  <c r="Q9" i="31" s="1"/>
  <c r="M59" i="31" a="1"/>
  <c r="M59" i="31" s="1"/>
  <c r="N59" i="31" s="1"/>
  <c r="O59" i="31" s="1"/>
  <c r="Q59" i="31" s="1"/>
  <c r="M27" i="31" a="1"/>
  <c r="M27" i="31" s="1"/>
  <c r="N27" i="31" s="1"/>
  <c r="O27" i="31" s="1"/>
  <c r="Q27" i="31" s="1"/>
  <c r="M17" i="31" a="1"/>
  <c r="M17" i="31" s="1"/>
  <c r="N17" i="31" s="1"/>
  <c r="O17" i="31" s="1"/>
  <c r="Q17" i="31" s="1"/>
  <c r="M65" i="31" a="1"/>
  <c r="M65" i="31" s="1"/>
  <c r="N65" i="31" s="1"/>
  <c r="O65" i="31" s="1"/>
  <c r="Q65" i="31" s="1"/>
  <c r="M53" i="31" a="1"/>
  <c r="M53" i="31" s="1"/>
  <c r="N53" i="31" s="1"/>
  <c r="O53" i="31" s="1"/>
  <c r="Q53" i="31" s="1"/>
  <c r="M36" i="31" a="1"/>
  <c r="M36" i="31" s="1"/>
  <c r="N36" i="31" s="1"/>
  <c r="O36" i="31" s="1"/>
  <c r="Q36" i="31" s="1"/>
  <c r="M29" i="31" a="1"/>
  <c r="M29" i="31" s="1"/>
  <c r="N29" i="31" s="1"/>
  <c r="O29" i="31" s="1"/>
  <c r="Q29" i="31" s="1"/>
  <c r="M66" i="31" a="1"/>
  <c r="M66" i="31" s="1"/>
  <c r="N66" i="31" s="1"/>
  <c r="O66" i="31" s="1"/>
  <c r="Q66" i="31" s="1"/>
  <c r="M30" i="31" a="1"/>
  <c r="M30" i="31" s="1"/>
  <c r="N30" i="31" s="1"/>
  <c r="O30" i="31" s="1"/>
  <c r="Q30" i="31" s="1"/>
  <c r="M34" i="31" a="1"/>
  <c r="M34" i="31" s="1"/>
  <c r="N34" i="31" s="1"/>
  <c r="O34" i="31" s="1"/>
  <c r="Q34" i="31" s="1"/>
  <c r="M33" i="31" a="1"/>
  <c r="M33" i="31" s="1"/>
  <c r="N33" i="31" s="1"/>
  <c r="O33" i="31" s="1"/>
  <c r="Q33" i="31" s="1"/>
  <c r="M62" i="31" a="1"/>
  <c r="M62" i="31" s="1"/>
  <c r="N62" i="31" s="1"/>
  <c r="O62" i="31" s="1"/>
  <c r="Q62" i="31" s="1"/>
  <c r="M40" i="31" a="1"/>
  <c r="M40" i="31" s="1"/>
  <c r="N40" i="31" s="1"/>
  <c r="O40" i="31" s="1"/>
  <c r="Q40" i="31" s="1"/>
  <c r="M10" i="31" a="1"/>
  <c r="M10" i="31" s="1"/>
  <c r="N10" i="31" s="1"/>
  <c r="O10" i="31" s="1"/>
  <c r="Q10" i="31" s="1"/>
  <c r="M64" i="31" a="1"/>
  <c r="M64" i="31" s="1"/>
  <c r="N64" i="31" s="1"/>
  <c r="O64" i="31" s="1"/>
  <c r="Q64" i="31" s="1"/>
  <c r="M63" i="31" a="1"/>
  <c r="M63" i="31" s="1"/>
  <c r="N63" i="31" s="1"/>
  <c r="O63" i="31" s="1"/>
  <c r="Q63" i="31" s="1"/>
  <c r="M67" i="31" a="1"/>
  <c r="M67" i="31" s="1"/>
  <c r="N67" i="31" s="1"/>
  <c r="O67" i="31" s="1"/>
  <c r="Q67" i="31" s="1"/>
  <c r="M19" i="31" a="1"/>
  <c r="M19" i="31" s="1"/>
  <c r="N19" i="31" s="1"/>
  <c r="O19" i="31" s="1"/>
  <c r="Q19" i="31" s="1"/>
  <c r="M41" i="31" a="1"/>
  <c r="M41" i="31" s="1"/>
  <c r="N41" i="31" s="1"/>
  <c r="O41" i="31" s="1"/>
  <c r="Q41" i="31" s="1"/>
  <c r="M54" i="31" a="1"/>
  <c r="M54" i="31" s="1"/>
  <c r="N54" i="31" s="1"/>
  <c r="O54" i="31" s="1"/>
  <c r="Q54" i="31" s="1"/>
  <c r="M42" i="31" a="1"/>
  <c r="M42" i="31" s="1"/>
  <c r="N42" i="31" s="1"/>
  <c r="O42" i="31" s="1"/>
  <c r="Q42" i="31" s="1"/>
  <c r="M61" i="31" a="1"/>
  <c r="M61" i="31" s="1"/>
  <c r="N61" i="31" s="1"/>
  <c r="O61" i="31" s="1"/>
  <c r="Q61" i="31" s="1"/>
  <c r="M60" i="31" a="1"/>
  <c r="M60" i="31" s="1"/>
  <c r="N60" i="31" s="1"/>
  <c r="O60" i="31" s="1"/>
  <c r="Q60" i="31" s="1"/>
  <c r="M70" i="31" a="1"/>
  <c r="M70" i="31" s="1"/>
  <c r="N70" i="31" s="1"/>
  <c r="O70" i="31" s="1"/>
  <c r="Q70" i="31" s="1"/>
  <c r="M45" i="31" a="1"/>
  <c r="M45" i="31" s="1"/>
  <c r="N45" i="31" s="1"/>
  <c r="O45" i="31" s="1"/>
  <c r="Q45" i="31" s="1"/>
  <c r="M35" i="31" a="1"/>
  <c r="M35" i="31" s="1"/>
  <c r="N35" i="31" s="1"/>
  <c r="O35" i="31" s="1"/>
  <c r="Q35" i="31" s="1"/>
  <c r="M28" i="31" a="1"/>
  <c r="M28" i="31" s="1"/>
  <c r="N28" i="31" s="1"/>
  <c r="O28" i="31" s="1"/>
  <c r="Q28" i="31" s="1"/>
  <c r="M68" i="31" a="1"/>
  <c r="M68" i="31" s="1"/>
  <c r="N68" i="31" s="1"/>
  <c r="O68" i="31" s="1"/>
  <c r="Q68" i="31" s="1"/>
  <c r="M24" i="31" a="1"/>
  <c r="M24" i="31" s="1"/>
  <c r="N24" i="31" s="1"/>
  <c r="Q22" i="31" l="1"/>
  <c r="Q51" i="31"/>
  <c r="Q74" i="31"/>
  <c r="N51" i="31"/>
  <c r="O51" i="31" s="1"/>
  <c r="N74" i="31"/>
  <c r="O74" i="31" s="1"/>
  <c r="N22" i="31"/>
  <c r="O22" i="31" s="1"/>
  <c r="N38" i="31"/>
  <c r="O38" i="31" s="1"/>
  <c r="O24" i="31"/>
  <c r="Q24" i="31" s="1"/>
  <c r="Q38" i="31" s="1"/>
  <c r="Q76" i="31" l="1"/>
  <c r="N76" i="31"/>
  <c r="O76" i="31" s="1"/>
  <c r="G12" i="10" l="1"/>
  <c r="F27" i="3" l="1"/>
  <c r="G6" i="10" s="1"/>
  <c r="I5" i="3" l="1"/>
  <c r="H27" i="3"/>
  <c r="G10" i="10" l="1"/>
  <c r="I27" i="3"/>
  <c r="G11" i="10" l="1"/>
  <c r="G19" i="10" l="1"/>
  <c r="G23" i="10" l="1"/>
  <c r="G24" i="10" s="1"/>
  <c r="G25" i="10" l="1"/>
</calcChain>
</file>

<file path=xl/sharedStrings.xml><?xml version="1.0" encoding="utf-8"?>
<sst xmlns="http://schemas.openxmlformats.org/spreadsheetml/2006/main" count="187" uniqueCount="106">
  <si>
    <t>단위</t>
    <phoneticPr fontId="3" type="noConversion"/>
  </si>
  <si>
    <t>내  역  서</t>
    <phoneticPr fontId="3" type="noConversion"/>
  </si>
  <si>
    <t>[  소          계  ]</t>
    <phoneticPr fontId="3" type="noConversion"/>
  </si>
  <si>
    <t>EA</t>
  </si>
  <si>
    <t>SET</t>
  </si>
  <si>
    <t>항 목</t>
  </si>
  <si>
    <t>구                     분</t>
  </si>
  <si>
    <t>구성비</t>
  </si>
  <si>
    <t>요율 (%)</t>
    <phoneticPr fontId="3" type="noConversion"/>
  </si>
  <si>
    <t>비    고</t>
  </si>
  <si>
    <t>재료비</t>
  </si>
  <si>
    <t>직접재료비</t>
  </si>
  <si>
    <t>소계</t>
  </si>
  <si>
    <t>노무비</t>
  </si>
  <si>
    <t>직접노무비</t>
  </si>
  <si>
    <t>공구손료</t>
    <phoneticPr fontId="3" type="noConversion"/>
  </si>
  <si>
    <t>간접노무비</t>
  </si>
  <si>
    <t>계</t>
  </si>
  <si>
    <t>경    비</t>
  </si>
  <si>
    <t>안전관리비</t>
    <phoneticPr fontId="3" type="noConversion"/>
  </si>
  <si>
    <t>고용보험료</t>
  </si>
  <si>
    <t>건강보험료</t>
  </si>
  <si>
    <t>연금보험료</t>
  </si>
  <si>
    <t>기 타 경 비</t>
  </si>
  <si>
    <t>순 공 사 비</t>
    <phoneticPr fontId="3" type="noConversion"/>
  </si>
  <si>
    <t>일반관리비</t>
  </si>
  <si>
    <t>이        윤</t>
    <phoneticPr fontId="3" type="noConversion"/>
  </si>
  <si>
    <t>합        계</t>
    <phoneticPr fontId="3" type="noConversion"/>
  </si>
  <si>
    <t>재료비+노무비</t>
    <phoneticPr fontId="3" type="noConversion"/>
  </si>
  <si>
    <t>부가가치세</t>
  </si>
  <si>
    <t>(합계) 의</t>
    <phoneticPr fontId="3" type="noConversion"/>
  </si>
  <si>
    <t>총 공 사 비</t>
    <phoneticPr fontId="3" type="noConversion"/>
  </si>
  <si>
    <t>총 괄 집 계 표</t>
    <phoneticPr fontId="3" type="noConversion"/>
  </si>
  <si>
    <t>공량</t>
    <phoneticPr fontId="3" type="noConversion"/>
  </si>
  <si>
    <t>단위</t>
    <phoneticPr fontId="3" type="noConversion"/>
  </si>
  <si>
    <t>비     고</t>
    <phoneticPr fontId="21" type="noConversion"/>
  </si>
  <si>
    <t>품     명</t>
    <phoneticPr fontId="3" type="noConversion"/>
  </si>
  <si>
    <t>규      격</t>
    <phoneticPr fontId="14" type="noConversion"/>
  </si>
  <si>
    <t>공량합계</t>
    <phoneticPr fontId="3" type="noConversion"/>
  </si>
  <si>
    <t>자재 산출 기초 자료</t>
    <phoneticPr fontId="3" type="noConversion"/>
  </si>
  <si>
    <t>적용
단가</t>
    <phoneticPr fontId="3" type="noConversion"/>
  </si>
  <si>
    <t>예비</t>
    <phoneticPr fontId="3" type="noConversion"/>
  </si>
  <si>
    <t>[  총          계  ]</t>
  </si>
  <si>
    <t>노무비단가</t>
    <phoneticPr fontId="3" type="noConversion"/>
  </si>
  <si>
    <t>STORAGE SERVER</t>
  </si>
  <si>
    <t>순
공
사
비</t>
    <phoneticPr fontId="3" type="noConversion"/>
  </si>
  <si>
    <t>노 무 비 산 출 내 역</t>
    <phoneticPr fontId="3" type="noConversion"/>
  </si>
  <si>
    <t>설치
장소
(5)</t>
    <phoneticPr fontId="3" type="noConversion"/>
  </si>
  <si>
    <t>설치
장소
(6)</t>
    <phoneticPr fontId="3" type="noConversion"/>
  </si>
  <si>
    <t>설치
장소
(7)</t>
    <phoneticPr fontId="3" type="noConversion"/>
  </si>
  <si>
    <t>설치
장소
(8)</t>
    <phoneticPr fontId="3" type="noConversion"/>
  </si>
  <si>
    <t>설치
장소
(9)</t>
    <phoneticPr fontId="3" type="noConversion"/>
  </si>
  <si>
    <t>설치
장소
(10)</t>
    <phoneticPr fontId="3" type="noConversion"/>
  </si>
  <si>
    <t>설치
장소
(11)</t>
    <phoneticPr fontId="3" type="noConversion"/>
  </si>
  <si>
    <t>참   고
(노무비 산출)</t>
    <phoneticPr fontId="3" type="noConversion"/>
  </si>
  <si>
    <t>합계
수량</t>
    <phoneticPr fontId="3" type="noConversion"/>
  </si>
  <si>
    <t>( 내     역     서 )</t>
    <phoneticPr fontId="3" type="noConversion"/>
  </si>
  <si>
    <t>장소가 많이 있어서 장소를 추가 할 경우 11번과 예비 사이에 열을 추가해 주세요</t>
    <phoneticPr fontId="3" type="noConversion"/>
  </si>
  <si>
    <t xml:space="preserve">                                                                               </t>
    <phoneticPr fontId="3" type="noConversion"/>
  </si>
  <si>
    <t>HBA CARD</t>
  </si>
  <si>
    <t>1PORT</t>
  </si>
  <si>
    <t>노무비없음</t>
  </si>
  <si>
    <t>단위</t>
  </si>
  <si>
    <t>수량</t>
  </si>
  <si>
    <t>재  료  비</t>
  </si>
  <si>
    <t>24BAY, 72TB, DAS</t>
  </si>
  <si>
    <t>노무비없음</t>
    <phoneticPr fontId="3" type="noConversion"/>
  </si>
  <si>
    <t>01.대표품목</t>
    <phoneticPr fontId="3" type="noConversion"/>
  </si>
  <si>
    <t>02.옵션품목</t>
    <phoneticPr fontId="3" type="noConversion"/>
  </si>
  <si>
    <t>(직접노무비+간접노무비)*보험요율</t>
    <phoneticPr fontId="3" type="noConversion"/>
  </si>
  <si>
    <t>직접노무비 * 보험요율</t>
    <phoneticPr fontId="3" type="noConversion"/>
  </si>
  <si>
    <t>건강보험료 * 보험요율</t>
    <phoneticPr fontId="3" type="noConversion"/>
  </si>
  <si>
    <t>산재보험료</t>
    <phoneticPr fontId="3" type="noConversion"/>
  </si>
  <si>
    <t>노인장기요양보험료</t>
    <phoneticPr fontId="3" type="noConversion"/>
  </si>
  <si>
    <t>GIT-MSVR-STR</t>
    <phoneticPr fontId="3" type="noConversion"/>
  </si>
  <si>
    <t>기숙사동</t>
    <phoneticPr fontId="3" type="noConversion"/>
  </si>
  <si>
    <t>main</t>
    <phoneticPr fontId="3" type="noConversion"/>
  </si>
  <si>
    <t>청사동</t>
    <phoneticPr fontId="3" type="noConversion"/>
  </si>
  <si>
    <t>옥외</t>
    <phoneticPr fontId="3" type="noConversion"/>
  </si>
  <si>
    <t>품     명</t>
  </si>
  <si>
    <t>규     격</t>
  </si>
  <si>
    <t>증감 비교</t>
  </si>
  <si>
    <t>비고</t>
  </si>
  <si>
    <t xml:space="preserve">노    무   비 </t>
  </si>
  <si>
    <t>총  계</t>
  </si>
  <si>
    <t>증감액</t>
  </si>
  <si>
    <t>단 가</t>
  </si>
  <si>
    <t>금   액</t>
  </si>
  <si>
    <t>변경 후</t>
    <phoneticPr fontId="3" type="noConversion"/>
  </si>
  <si>
    <t>변경 전</t>
    <phoneticPr fontId="3" type="noConversion"/>
  </si>
  <si>
    <t>GIT-MSVR-VRS1PX</t>
    <phoneticPr fontId="3" type="noConversion"/>
  </si>
  <si>
    <t>24BAY, 72TB, DAS, 확장형</t>
  </si>
  <si>
    <t>01. 녹화 및 제어부</t>
  </si>
  <si>
    <t>02. 전송부</t>
  </si>
  <si>
    <t>03. 촬상부</t>
  </si>
  <si>
    <t>04. 주변기기 및 기타</t>
  </si>
  <si>
    <t>비고</t>
    <phoneticPr fontId="3" type="noConversion"/>
  </si>
  <si>
    <t>단위</t>
    <phoneticPr fontId="3" type="noConversion"/>
  </si>
  <si>
    <t>GIT-MSVR-IPD2</t>
    <phoneticPr fontId="3" type="noConversion"/>
  </si>
  <si>
    <t>종합의료복합단지(2단계)</t>
    <phoneticPr fontId="3" type="noConversion"/>
  </si>
  <si>
    <t>화물용 엘리베이터 구매</t>
    <phoneticPr fontId="3" type="noConversion"/>
  </si>
  <si>
    <t>금     액</t>
    <phoneticPr fontId="3" type="noConversion"/>
  </si>
  <si>
    <t>화물용 엘리베이터</t>
    <phoneticPr fontId="3" type="noConversion"/>
  </si>
  <si>
    <t>대</t>
    <phoneticPr fontId="3" type="noConversion"/>
  </si>
  <si>
    <t>3,000㎏, 30m/min, 2개층</t>
    <phoneticPr fontId="3" type="noConversion"/>
  </si>
  <si>
    <t>#1.내역서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</si>
</sst>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0_ "/>
    <numFmt numFmtId="177" formatCode="#,##0_ "/>
    <numFmt numFmtId="178" formatCode="0.0_ ;[Red]\-0.0\ "/>
    <numFmt numFmtId="179" formatCode="#,##0.0"/>
    <numFmt numFmtId="180" formatCode="_ * #,##0_ ;_ * \-#,##0_ ;_ * &quot;-&quot;_ ;_ @_ "/>
    <numFmt numFmtId="181" formatCode="_ &quot;₩&quot;* #,##0_ ;_ &quot;₩&quot;* \-#,##0_ ;_ &quot;₩&quot;* &quot;-&quot;_ ;_ @_ "/>
    <numFmt numFmtId="182" formatCode="0&quot;+&quot;0&quot;+&quot;0"/>
    <numFmt numFmtId="183" formatCode="&quot;₩&quot;#,##0;&quot;₩&quot;\-#,##0"/>
    <numFmt numFmtId="184" formatCode="_ * #,##0.00_ ;_ * \-#,##0.00_ ;_ * &quot;-&quot;??_ ;_ @_ "/>
    <numFmt numFmtId="185" formatCode="#,##0_);[Red]\(#,##0\)"/>
    <numFmt numFmtId="186" formatCode="_(* #,##0.0_);_(* \(#,##0.0\);_(* &quot;-&quot;??_);_(@_)"/>
    <numFmt numFmtId="187" formatCode="&quot;$&quot;#,##0_);[Red]&quot;₩&quot;&quot;₩&quot;&quot;₩&quot;\(&quot;$&quot;#,##0&quot;₩&quot;&quot;₩&quot;&quot;₩&quot;\)"/>
    <numFmt numFmtId="188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89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0" formatCode="#,##0.0000_);\(#,##0.0000\)"/>
    <numFmt numFmtId="191" formatCode="#,##0.000"/>
    <numFmt numFmtId="192" formatCode="&quot;₩&quot;\!\$#\!\,##0_);[Red]&quot;₩&quot;\!\(&quot;₩&quot;\!\$#\!\,##0&quot;₩&quot;\!\)"/>
    <numFmt numFmtId="193" formatCode="0\!.0000000000000000"/>
    <numFmt numFmtId="194" formatCode="&quot;$&quot;#\!\,##0\!.00_);[Red]&quot;₩&quot;\!\(&quot;$&quot;#\!\,##0\!.00&quot;₩&quot;\!\)"/>
    <numFmt numFmtId="195" formatCode="_ &quot;₩&quot;* #,##0.00_ ;_ &quot;₩&quot;* \-#,##0.00_ ;_ &quot;₩&quot;* &quot;-&quot;??_ ;_ @_ "/>
    <numFmt numFmtId="196" formatCode="#.00"/>
    <numFmt numFmtId="197" formatCode="#."/>
    <numFmt numFmtId="198" formatCode="#,##0.0_);[Red]\(#,##0.0\)"/>
    <numFmt numFmtId="199" formatCode="_(&quot;$&quot;* #,##0_);_(&quot;$&quot;* \(#,##0\);_(&quot;$&quot;* &quot;-&quot;_);_(@_)"/>
    <numFmt numFmtId="200" formatCode="_-* #,##0.0_-;&quot;₩&quot;\!\-* #,##0.0_-;_-* &quot;-&quot;_-;_-@_-"/>
    <numFmt numFmtId="201" formatCode="#,##0;[Red]&quot;-&quot;#,##0"/>
    <numFmt numFmtId="202" formatCode="0.000"/>
    <numFmt numFmtId="203" formatCode="[&lt;=9999999]###\-####;\(0###\)\ ###\-####"/>
    <numFmt numFmtId="204" formatCode="#,##0.00;[Red]&quot;-&quot;#,##0.00"/>
    <numFmt numFmtId="205" formatCode="&quot;$&quot;#,##0.00_);\(&quot;$&quot;#,##0.00\)"/>
    <numFmt numFmtId="206" formatCode="&quot;₩&quot;#,##0.00;[Red]&quot;₩&quot;\-#,##0.00"/>
    <numFmt numFmtId="207" formatCode="&quot;₩&quot;#,##0;[Red]&quot;₩&quot;\-#,##0"/>
    <numFmt numFmtId="208" formatCode="%#.00"/>
    <numFmt numFmtId="209" formatCode="#,##0."/>
    <numFmt numFmtId="210" formatCode="\$#,##0.00"/>
    <numFmt numFmtId="211" formatCode="#,##0.00\ &quot;Pts&quot;;\-#,##0.00\ &quot;Pts&quot;"/>
    <numFmt numFmtId="212" formatCode="&quot;$&quot;#,##0;[Red]\-&quot;$&quot;#,##0"/>
    <numFmt numFmtId="213" formatCode="\$#.00"/>
    <numFmt numFmtId="214" formatCode="\$#."/>
    <numFmt numFmtId="215" formatCode="_-* #,##0.0_-;\-* #,##0.0_-;_-* &quot;-&quot;??_-;_-@_-"/>
    <numFmt numFmtId="216" formatCode="#,##0.0000;[Red]\-#,##0.0000"/>
    <numFmt numFmtId="217" formatCode="_ * #\!\,##0_ ;_ * &quot;₩&quot;\!\-#\!\,##0_ ;_ * &quot;-&quot;_ ;_ @_ "/>
    <numFmt numFmtId="218" formatCode="_ * #\!\,##0\!.00_ ;_ * &quot;₩&quot;\!\-#\!\,##0\!.00_ ;_ * &quot;-&quot;??_ ;_ @_ "/>
    <numFmt numFmtId="219" formatCode="#,##0\ &quot;DM&quot;;[Red]\-#,##0\ &quot;DM&quot;"/>
    <numFmt numFmtId="220" formatCode="#,##0.00\ &quot;DM&quot;;[Red]\-#,##0.00\ &quot;DM&quot;"/>
    <numFmt numFmtId="221" formatCode="yy&quot;년&quot;m&quot;월&quot;d&quot;일&quot;"/>
    <numFmt numFmtId="222" formatCode="#,##0;[Red]#,##0"/>
    <numFmt numFmtId="223" formatCode="&quot;₩&quot;&quot;₩&quot;\!\!\$#,##0_);[Red]&quot;₩&quot;&quot;₩&quot;\!\!\(&quot;₩&quot;&quot;₩&quot;\!\!\$#,##0&quot;₩&quot;&quot;₩&quot;\!\!\)"/>
    <numFmt numFmtId="224" formatCode="[Red]#,##0"/>
    <numFmt numFmtId="225" formatCode="_ * #,##0_ \ \ \ \ ;_ * \-#,##0_ ;_ * &quot;-&quot;_ ;_ @_ "/>
    <numFmt numFmtId="226" formatCode="&quot;,&quot;###0"/>
    <numFmt numFmtId="227" formatCode="&quot;~&quot;#0"/>
    <numFmt numFmtId="228" formatCode="[&lt;=999999]&quot;,&quot;##\-####;\(0###\)\ ##\-####"/>
    <numFmt numFmtId="229" formatCode="[&lt;=9999999]&quot;,&quot;###\-####;\(0###\)\ ###\-####"/>
    <numFmt numFmtId="230" formatCode="#,##0;\-#,##0.00"/>
    <numFmt numFmtId="231" formatCode="#\!\,##0;&quot;₩&quot;\!\-#\!\,##0\!.00"/>
    <numFmt numFmtId="232" formatCode="000.000"/>
    <numFmt numFmtId="233" formatCode="#,##0;&quot;-&quot;#,##0"/>
    <numFmt numFmtId="234" formatCode="[&lt;=999999]##\-####;\(0###\)\ ##\-####"/>
    <numFmt numFmtId="235" formatCode="[&lt;=99999999]####\-####;\(0###\)\ ####\-####"/>
    <numFmt numFmtId="236" formatCode="#,##0.00_ "/>
    <numFmt numFmtId="237" formatCode="&quot;₩&quot;#,##0.00;&quot;₩&quot;\-#,##0.00"/>
    <numFmt numFmtId="238" formatCode="_-* #,##0.000_-;\-* #,##0.000_-;_-* &quot;-&quot;_-;_-@_-"/>
    <numFmt numFmtId="239" formatCode="_-* #,##0.0_-;\-* #,##0.0_-;_-* &quot;-&quot;_-;_-@_-"/>
    <numFmt numFmtId="240" formatCode="#,##0_);[Red]&quot;₩&quot;\!\-#,##0"/>
    <numFmt numFmtId="241" formatCode="mm&quot;월&quot;\ dd&quot;일&quot;"/>
    <numFmt numFmtId="242" formatCode="yy&quot;年&quot;\ m&quot;月&quot;\ d&quot;日&quot;"/>
    <numFmt numFmtId="243" formatCode="&quot;￥&quot;#,##0.00;&quot;￥&quot;\-#,##0.00"/>
    <numFmt numFmtId="244" formatCode="0.00_ "/>
    <numFmt numFmtId="245" formatCode="0_);[Red]\(0\)"/>
    <numFmt numFmtId="246" formatCode="0.000%"/>
    <numFmt numFmtId="247" formatCode="0.0"/>
    <numFmt numFmtId="248" formatCode="#,##0.00&quot;?_);\(#,##0.00&quot;&quot;?&quot;\)"/>
    <numFmt numFmtId="249" formatCode="&quot;$&quot;#,##0_);\(&quot;$&quot;#,##0\)"/>
    <numFmt numFmtId="250" formatCode="_ * #,##0_ ;_ * &quot;₩&quot;\!\-#,##0_ ;_ * &quot;-&quot;_ ;_ @_ "/>
    <numFmt numFmtId="251" formatCode="_-&quot;₩&quot;* #,##0.00_-;&quot;₩&quot;&quot;₩&quot;\-&quot;₩&quot;* #,##0.00_-;_-&quot;₩&quot;* &quot;-&quot;??_-;_-@_-"/>
    <numFmt numFmtId="252" formatCode="_-* #,##0.00_-;&quot;₩&quot;&quot;₩&quot;\-* #,##0.00_-;_-* &quot;-&quot;??_-;_-@_-"/>
    <numFmt numFmtId="253" formatCode="&quot;₩&quot;#,##0;&quot;₩&quot;&quot;₩&quot;&quot;₩&quot;&quot;₩&quot;\-#,##0"/>
    <numFmt numFmtId="254" formatCode="&quot;₩&quot;#,##0;[Red]&quot;₩&quot;&quot;₩&quot;&quot;₩&quot;&quot;₩&quot;\-#,##0"/>
    <numFmt numFmtId="255" formatCode="&quot;₩&quot;#,##0.00;&quot;₩&quot;&quot;₩&quot;&quot;₩&quot;&quot;₩&quot;\-#,##0.00"/>
    <numFmt numFmtId="256" formatCode="&quot;$&quot;#,##0_);[Red]\(&quot;$&quot;#,##0\)"/>
    <numFmt numFmtId="257" formatCode="#,##0.0;[Red]&quot;-&quot;#,##0.0"/>
    <numFmt numFmtId="258" formatCode="yy\.mm\.dd"/>
    <numFmt numFmtId="259" formatCode="00.00"/>
    <numFmt numFmtId="260" formatCode="_-[$€-2]* #,##0.00_-;&quot;₩&quot;\!\-[$€-2]* #,##0.00_-;_-[$€-2]* &quot;-&quot;??_-"/>
    <numFmt numFmtId="261" formatCode="_-* #,##0.00\ &quot;Kc&quot;_-;\-* #,##0.00\ &quot;Kc&quot;_-;_-* &quot;-&quot;??\ &quot;Kc&quot;_-;_-@_-"/>
    <numFmt numFmtId="262" formatCode="General_)"/>
    <numFmt numFmtId="263" formatCode="0E+00"/>
    <numFmt numFmtId="264" formatCode="&quot;(&quot;0&quot;)&quot;"/>
    <numFmt numFmtId="265" formatCode="&quot;111-&quot;@"/>
    <numFmt numFmtId="266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67" formatCode="_(* #,##0_);_(* &quot;₩&quot;&quot;₩&quot;&quot;₩&quot;&quot;₩&quot;&quot;₩&quot;&quot;₩&quot;\(#,##0&quot;₩&quot;&quot;₩&quot;&quot;₩&quot;&quot;₩&quot;&quot;₩&quot;&quot;₩&quot;\);_(* &quot;-&quot;_);_(@_)"/>
    <numFmt numFmtId="268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269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70" formatCode="&quot;₩&quot;#,##0;&quot;₩&quot;&quot;₩&quot;&quot;₩&quot;&quot;₩&quot;&quot;₩&quot;\-&quot;₩&quot;#,##0"/>
    <numFmt numFmtId="271" formatCode="&quot;₩&quot;#,##0;[Red]&quot;₩&quot;&quot;₩&quot;&quot;₩&quot;&quot;₩&quot;&quot;₩&quot;\-&quot;₩&quot;#,##0"/>
    <numFmt numFmtId="272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73" formatCode="#,##0.000_);&quot;₩&quot;&quot;₩&quot;&quot;₩&quot;&quot;₩&quot;&quot;₩&quot;&quot;₩&quot;\(#,##0.000&quot;₩&quot;&quot;₩&quot;&quot;₩&quot;&quot;₩&quot;&quot;₩&quot;&quot;₩&quot;\)"/>
    <numFmt numFmtId="274" formatCode="&quot;₩&quot;#,##0;[Red]&quot;₩&quot;&quot;₩&quot;&quot;₩&quot;&quot;₩&quot;&quot;₩&quot;&quot;₩&quot;&quot;₩&quot;\-#,##0"/>
    <numFmt numFmtId="275" formatCode="&quot;₩&quot;#,##0.00;&quot;₩&quot;&quot;₩&quot;&quot;₩&quot;&quot;₩&quot;&quot;₩&quot;\-&quot;₩&quot;#,##0.00"/>
    <numFmt numFmtId="276" formatCode="&quot;₩&quot;#,##0.00;[Red]&quot;₩&quot;&quot;₩&quot;&quot;₩&quot;&quot;₩&quot;&quot;₩&quot;\-&quot;₩&quot;#,##0.00"/>
    <numFmt numFmtId="277" formatCode="0.00000%"/>
    <numFmt numFmtId="278" formatCode="#,##0.0_%;[Red]&quot;₩&quot;&quot;₩&quot;&quot;₩&quot;&quot;₩&quot;&quot;₩&quot;&quot;₩&quot;\(#,##0.0%&quot;₩&quot;&quot;₩&quot;&quot;₩&quot;&quot;₩&quot;&quot;₩&quot;&quot;₩&quot;\)"/>
    <numFmt numFmtId="279" formatCode="0.00_);[Red]\(0.00\)"/>
    <numFmt numFmtId="280" formatCode="0.00;[Red]0.00"/>
    <numFmt numFmtId="281" formatCode="&quot;M-S3-014-&quot;\ ###&quot;&quot;\ "/>
    <numFmt numFmtId="282" formatCode="&quot;004-30-&quot;\ ###&quot;호&quot;\ "/>
    <numFmt numFmtId="283" formatCode="&quot;M-S3-016-&quot;\ ###&quot;&quot;\ "/>
    <numFmt numFmtId="284" formatCode="&quot;M-S3-004-&quot;\ ###&quot;&quot;\ "/>
    <numFmt numFmtId="285" formatCode="0000000000000"/>
    <numFmt numFmtId="286" formatCode="&quot;₩&quot;#,##0;[Red]&quot;₩&quot;&quot;₩&quot;&quot;₩&quot;&quot;₩&quot;&quot;₩&quot;&quot;₩&quot;&quot;₩&quot;&quot;₩&quot;&quot;₩&quot;\-#,##0"/>
    <numFmt numFmtId="287" formatCode="0.00000000_ "/>
    <numFmt numFmtId="288" formatCode="\ "/>
    <numFmt numFmtId="289" formatCode="&quot;(&quot;###.00&quot;)&quot;"/>
    <numFmt numFmtId="290" formatCode="&quot;₩&quot;#,##0;[Red]&quot;₩&quot;&quot;₩&quot;\-#,##0"/>
    <numFmt numFmtId="291" formatCode="[Red]\+#;[Red]\-#;[Red]0"/>
    <numFmt numFmtId="292" formatCode="#,##0;[Red]&quot;△&quot;#,##0"/>
    <numFmt numFmtId="293" formatCode="#,##0_ ;[Red]&quot;△&quot;#,##0\ "/>
    <numFmt numFmtId="294" formatCode="0\ \ "/>
    <numFmt numFmtId="295" formatCode="#,##0\ \ "/>
    <numFmt numFmtId="296" formatCode="0.0000%"/>
    <numFmt numFmtId="297" formatCode="#,##0.0000"/>
    <numFmt numFmtId="298" formatCode="#,##0.00;[Red]#,##0.00;&quot; &quot;"/>
    <numFmt numFmtId="299" formatCode="0.0%;[Red]&quot;△&quot;0.0%"/>
    <numFmt numFmtId="300" formatCode="0.00%;[Red]&quot;△&quot;0.00%"/>
    <numFmt numFmtId="301" formatCode="_-* #,##0;\-* #,##0;_-* &quot;-&quot;;_-@"/>
    <numFmt numFmtId="302" formatCode="&quot;₩&quot;#,##0.00;&quot;₩&quot;&quot;₩&quot;&quot;₩&quot;&quot;₩&quot;&quot;₩&quot;\-#,##0.00"/>
    <numFmt numFmtId="303" formatCode="_ &quot;₩&quot;* #,##0.00_ ;_ &quot;₩&quot;* &quot;₩&quot;&quot;₩&quot;\-#,##0.00_ ;_ &quot;₩&quot;* &quot;-&quot;??_ ;_ @_ "/>
    <numFmt numFmtId="304" formatCode="&quot;(@&quot;#0.0&quot;)&quot;"/>
    <numFmt numFmtId="305" formatCode="_(* #,##0.00_);_(* \(#,##0.00\);_(* &quot;-&quot;??_);_(@_)"/>
    <numFmt numFmtId="306" formatCode="0.0%;[Red]\(0.0%\)"/>
    <numFmt numFmtId="307" formatCode="_-* #,##0.0000_-;\-* #,##0.0000_-;_-* &quot;-&quot;??_-;_-@_-"/>
    <numFmt numFmtId="308" formatCode="&quot;(&quot;\ #,##0&quot;)&quot;"/>
    <numFmt numFmtId="309" formatCode="0.0%;\(0.0%\)"/>
    <numFmt numFmtId="310" formatCode="#,###"/>
    <numFmt numFmtId="311" formatCode="0.00;0.00;\-"/>
    <numFmt numFmtId="312" formatCode="_-* #,##0\ &quot;Pts&quot;_-;\-* #,##0\ &quot;Pts&quot;_-;_-* &quot;-&quot;\ &quot;Pts&quot;_-;_-@_-"/>
    <numFmt numFmtId="313" formatCode="_-&quot;£&quot;* #,##0_-;\-&quot;£&quot;* #,##0_-;_-&quot;£&quot;* &quot;-&quot;_-;_-@_-"/>
    <numFmt numFmtId="314" formatCode="_-&quot;£&quot;* #,##0.00_-;\-&quot;£&quot;* #,##0.00_-;_-&quot;£&quot;* &quot;-&quot;??_-;_-@_-"/>
    <numFmt numFmtId="315" formatCode="&quot;₩&quot;#,##0.00;[Red]&quot;₩&quot;&quot;₩&quot;\!\-#,##0.00"/>
  </numFmts>
  <fonts count="186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견고딕"/>
      <family val="1"/>
      <charset val="129"/>
    </font>
    <font>
      <sz val="12"/>
      <name val="바탕체"/>
      <family val="1"/>
      <charset val="129"/>
    </font>
    <font>
      <sz val="18"/>
      <name val="HY견고딕"/>
      <family val="1"/>
      <charset val="129"/>
    </font>
    <font>
      <b/>
      <u/>
      <sz val="16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0"/>
      <name val="굴림체"/>
      <family val="3"/>
      <charset val="129"/>
    </font>
    <font>
      <b/>
      <sz val="9"/>
      <name val="굴림"/>
      <family val="3"/>
      <charset val="129"/>
    </font>
    <font>
      <b/>
      <sz val="11"/>
      <name val="굴림"/>
      <family val="3"/>
      <charset val="129"/>
    </font>
    <font>
      <sz val="8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체"/>
      <family val="3"/>
      <charset val="129"/>
    </font>
    <font>
      <b/>
      <sz val="14"/>
      <name val="굴림"/>
      <family val="3"/>
      <charset val="129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0"/>
      <color indexed="8"/>
      <name val="굴림체"/>
      <family val="3"/>
      <charset val="129"/>
    </font>
    <font>
      <b/>
      <sz val="22"/>
      <name val="바탕체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바탕"/>
      <family val="1"/>
      <charset val="129"/>
    </font>
    <font>
      <u/>
      <sz val="12"/>
      <color indexed="12"/>
      <name val="바탕체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Geneva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sz val="8"/>
      <name val="굴림체"/>
      <family val="3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1"/>
      <name val="굴림체"/>
      <family val="3"/>
      <charset val="129"/>
    </font>
    <font>
      <sz val="1"/>
      <color indexed="8"/>
      <name val="Courier"/>
      <family val="3"/>
    </font>
    <font>
      <sz val="11"/>
      <name val="¾©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¹UAAA¼"/>
      <family val="3"/>
      <charset val="129"/>
    </font>
    <font>
      <b/>
      <sz val="12"/>
      <name val="바탕체"/>
      <family val="1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9"/>
      <name val="Arial"/>
      <family val="2"/>
    </font>
    <font>
      <sz val="12"/>
      <name val="¹UAAA¼"/>
      <family val="3"/>
      <charset val="129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sz val="11"/>
      <name val="??"/>
      <family val="3"/>
    </font>
    <font>
      <b/>
      <sz val="10"/>
      <name val="Palatino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i/>
      <u/>
      <sz val="12"/>
      <name val="Palatino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u/>
      <sz val="10"/>
      <name val="Palatino"/>
      <family val="1"/>
    </font>
    <font>
      <sz val="12"/>
      <name val="Helv"/>
      <family val="2"/>
    </font>
    <font>
      <sz val="10"/>
      <name val="Palatino"/>
      <family val="1"/>
    </font>
    <font>
      <b/>
      <sz val="12"/>
      <name val="Book Antiqua"/>
      <family val="1"/>
    </font>
    <font>
      <sz val="8"/>
      <name val="Helv"/>
      <family val="2"/>
    </font>
    <font>
      <sz val="8"/>
      <name val="Palatino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0"/>
      <name val="돋움체"/>
      <family val="3"/>
      <charset val="129"/>
    </font>
    <font>
      <sz val="12"/>
      <name val="명조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#중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0"/>
      <name val="Arial Narrow"/>
      <family val="2"/>
    </font>
    <font>
      <sz val="11"/>
      <color indexed="8"/>
      <name val="맑은 고딕"/>
      <family val="3"/>
      <charset val="129"/>
    </font>
    <font>
      <b/>
      <sz val="10"/>
      <name val="맑은 고딕"/>
      <family val="3"/>
      <charset val="129"/>
    </font>
    <font>
      <b/>
      <u/>
      <sz val="16"/>
      <name val="맑은 고딕"/>
      <family val="3"/>
      <charset val="129"/>
    </font>
    <font>
      <sz val="9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9"/>
      <name val="맑은 고딕"/>
      <family val="3"/>
      <charset val="129"/>
    </font>
    <font>
      <sz val="8"/>
      <name val="맑은 고딕"/>
      <family val="3"/>
      <charset val="129"/>
    </font>
    <font>
      <sz val="9"/>
      <color indexed="8"/>
      <name val="굴림체"/>
      <family val="3"/>
      <charset val="129"/>
    </font>
    <font>
      <sz val="9"/>
      <name val="돋움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8"/>
      <name val="Calibri"/>
      <family val="2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name val="바탕체"/>
      <family val="1"/>
      <charset val="129"/>
    </font>
    <font>
      <sz val="10"/>
      <name val="Times New Roman"/>
      <family val="1"/>
    </font>
    <font>
      <sz val="10"/>
      <name val="Book Antiqua"/>
      <family val="1"/>
    </font>
    <font>
      <b/>
      <sz val="1"/>
      <color indexed="8"/>
      <name val="Courier"/>
      <family val="3"/>
    </font>
    <font>
      <sz val="12"/>
      <name val="Courier"/>
      <family val="3"/>
    </font>
    <font>
      <u/>
      <sz val="10"/>
      <color indexed="14"/>
      <name val="MS Sans Serif"/>
      <family val="2"/>
    </font>
    <font>
      <b/>
      <sz val="12"/>
      <color indexed="16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b/>
      <sz val="10"/>
      <name val="MS Sans Serif"/>
      <family val="2"/>
    </font>
    <font>
      <u/>
      <sz val="10"/>
      <color indexed="12"/>
      <name val="Arial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sz val="10"/>
      <color indexed="8"/>
      <name val="MS Sans Serif"/>
      <family val="2"/>
    </font>
    <font>
      <u/>
      <sz val="10"/>
      <color indexed="36"/>
      <name val="Arial"/>
      <family val="2"/>
    </font>
    <font>
      <sz val="11"/>
      <color indexed="8"/>
      <name val="돋움체"/>
      <family val="3"/>
      <charset val="129"/>
    </font>
    <font>
      <sz val="10"/>
      <name val="돋움"/>
      <family val="3"/>
      <charset val="129"/>
    </font>
    <font>
      <sz val="11"/>
      <color indexed="9"/>
      <name val="Calibri"/>
      <family val="2"/>
    </font>
    <font>
      <sz val="12"/>
      <name val="Arial"/>
      <family val="2"/>
    </font>
    <font>
      <sz val="1"/>
      <color indexed="0"/>
      <name val="Courier"/>
      <family val="3"/>
    </font>
    <font>
      <sz val="10"/>
      <color indexed="10"/>
      <name val="돋움체"/>
      <family val="3"/>
      <charset val="129"/>
    </font>
    <font>
      <sz val="11"/>
      <color indexed="20"/>
      <name val="Calibri"/>
      <family val="2"/>
    </font>
    <font>
      <sz val="11"/>
      <name val="µ¸¿òÃ¼"/>
      <family val="3"/>
      <charset val="129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0"/>
      <color indexed="11"/>
      <name val="Helv"/>
      <family val="2"/>
    </font>
    <font>
      <sz val="11"/>
      <color indexed="60"/>
      <name val="Calibri"/>
      <family val="2"/>
    </font>
    <font>
      <sz val="11"/>
      <name val="돋"/>
      <family val="3"/>
      <charset val="129"/>
    </font>
    <font>
      <b/>
      <sz val="11"/>
      <color indexed="63"/>
      <name val="Calibri"/>
      <family val="2"/>
    </font>
    <font>
      <sz val="10"/>
      <name val="Futura Bk BT"/>
      <family val="2"/>
    </font>
    <font>
      <b/>
      <sz val="10"/>
      <color indexed="10"/>
      <name val="Helv"/>
      <family val="2"/>
    </font>
    <font>
      <b/>
      <i/>
      <sz val="18"/>
      <color indexed="39"/>
      <name val="돋움체"/>
      <family val="3"/>
      <charset val="129"/>
    </font>
    <font>
      <sz val="11"/>
      <color indexed="10"/>
      <name val="Calibri"/>
      <family val="2"/>
    </font>
    <font>
      <sz val="28"/>
      <name val="HY견고딕"/>
      <family val="1"/>
      <charset val="129"/>
    </font>
    <font>
      <sz val="22"/>
      <name val="HY견고딕"/>
      <family val="1"/>
      <charset val="129"/>
    </font>
    <font>
      <sz val="11"/>
      <color indexed="10"/>
      <name val="돋움"/>
      <family val="3"/>
      <charset val="129"/>
    </font>
    <font>
      <sz val="24"/>
      <name val="돋움"/>
      <family val="3"/>
      <charset val="129"/>
    </font>
    <font>
      <sz val="12"/>
      <name val="¹UAA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24"/>
      <name val="HY견고딕"/>
      <family val="1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10"/>
      </left>
      <right style="double">
        <color indexed="10"/>
      </right>
      <top style="double">
        <color indexed="10"/>
      </top>
      <bottom style="double">
        <color indexed="1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848">
    <xf numFmtId="0" fontId="0" fillId="0" borderId="0">
      <alignment vertical="center"/>
    </xf>
    <xf numFmtId="288" fontId="5" fillId="0" borderId="0" applyFill="0" applyBorder="0" applyProtection="0"/>
    <xf numFmtId="0" fontId="48" fillId="0" borderId="0"/>
    <xf numFmtId="0" fontId="50" fillId="0" borderId="0"/>
    <xf numFmtId="0" fontId="35" fillId="0" borderId="1">
      <alignment horizontal="center"/>
    </xf>
    <xf numFmtId="0" fontId="35" fillId="0" borderId="1">
      <alignment horizontal="center"/>
    </xf>
    <xf numFmtId="0" fontId="35" fillId="0" borderId="1">
      <alignment horizontal="center"/>
    </xf>
    <xf numFmtId="0" fontId="25" fillId="0" borderId="0">
      <alignment vertical="center"/>
    </xf>
    <xf numFmtId="0" fontId="48" fillId="0" borderId="2">
      <alignment horizontal="centerContinuous" vertical="center"/>
    </xf>
    <xf numFmtId="3" fontId="5" fillId="0" borderId="0">
      <alignment vertical="center"/>
    </xf>
    <xf numFmtId="179" fontId="5" fillId="0" borderId="0">
      <alignment vertical="center"/>
    </xf>
    <xf numFmtId="4" fontId="5" fillId="0" borderId="0">
      <alignment vertical="center"/>
    </xf>
    <xf numFmtId="191" fontId="5" fillId="0" borderId="0">
      <alignment vertical="center"/>
    </xf>
    <xf numFmtId="3" fontId="49" fillId="0" borderId="3"/>
    <xf numFmtId="0" fontId="48" fillId="0" borderId="2">
      <alignment horizontal="centerContinuous" vertical="center"/>
    </xf>
    <xf numFmtId="0" fontId="48" fillId="0" borderId="2">
      <alignment horizontal="centerContinuous" vertical="center"/>
    </xf>
    <xf numFmtId="0" fontId="48" fillId="0" borderId="2">
      <alignment horizontal="centerContinuous" vertical="center"/>
    </xf>
    <xf numFmtId="0" fontId="48" fillId="0" borderId="2">
      <alignment horizontal="centerContinuous" vertical="center"/>
    </xf>
    <xf numFmtId="0" fontId="48" fillId="0" borderId="2">
      <alignment horizontal="centerContinuous" vertical="center"/>
    </xf>
    <xf numFmtId="0" fontId="48" fillId="0" borderId="2">
      <alignment horizontal="centerContinuous" vertical="center"/>
    </xf>
    <xf numFmtId="0" fontId="48" fillId="0" borderId="2">
      <alignment horizontal="centerContinuous" vertical="center"/>
    </xf>
    <xf numFmtId="0" fontId="48" fillId="0" borderId="2">
      <alignment horizontal="centerContinuous" vertical="center"/>
    </xf>
    <xf numFmtId="0" fontId="48" fillId="0" borderId="2">
      <alignment horizontal="centerContinuous" vertical="center"/>
    </xf>
    <xf numFmtId="0" fontId="48" fillId="0" borderId="2">
      <alignment horizontal="centerContinuous" vertical="center"/>
    </xf>
    <xf numFmtId="0" fontId="48" fillId="0" borderId="2">
      <alignment horizontal="centerContinuous" vertical="center"/>
    </xf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3" fontId="2" fillId="0" borderId="0" applyNumberFormat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4" fontId="2" fillId="0" borderId="0" applyNumberFormat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3" fontId="2" fillId="0" borderId="0" applyNumberFormat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4" fontId="2" fillId="0" borderId="0" applyNumberFormat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24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199" fontId="2" fillId="0" borderId="0" applyFont="0" applyFill="0" applyBorder="0" applyAlignment="0" applyProtection="0"/>
    <xf numFmtId="289" fontId="99" fillId="0" borderId="0" applyFont="0" applyFill="0" applyBorder="0" applyAlignment="0" applyProtection="0">
      <alignment vertical="center"/>
    </xf>
    <xf numFmtId="0" fontId="50" fillId="0" borderId="0">
      <alignment vertical="center"/>
    </xf>
    <xf numFmtId="0" fontId="51" fillId="0" borderId="0">
      <alignment vertical="center"/>
    </xf>
    <xf numFmtId="0" fontId="50" fillId="0" borderId="0">
      <alignment vertical="center"/>
    </xf>
    <xf numFmtId="0" fontId="20" fillId="0" borderId="0" applyFont="0" applyFill="0" applyBorder="0" applyAlignment="0" applyProtection="0"/>
    <xf numFmtId="0" fontId="28" fillId="0" borderId="0"/>
    <xf numFmtId="0" fontId="5" fillId="0" borderId="0"/>
    <xf numFmtId="0" fontId="5" fillId="0" borderId="0"/>
    <xf numFmtId="0" fontId="21" fillId="0" borderId="0" applyFont="0" applyFill="0" applyBorder="0" applyAlignment="0" applyProtection="0"/>
    <xf numFmtId="181" fontId="52" fillId="0" borderId="0" applyFont="0" applyFill="0" applyBorder="0" applyAlignment="0" applyProtection="0"/>
    <xf numFmtId="195" fontId="52" fillId="0" borderId="0" applyFont="0" applyFill="0" applyBorder="0" applyAlignment="0" applyProtection="0"/>
    <xf numFmtId="0" fontId="52" fillId="0" borderId="0"/>
    <xf numFmtId="180" fontId="52" fillId="0" borderId="0" applyFont="0" applyFill="0" applyBorder="0" applyAlignment="0" applyProtection="0"/>
    <xf numFmtId="184" fontId="52" fillId="0" borderId="0" applyFont="0" applyFill="0" applyBorder="0" applyAlignment="0" applyProtection="0"/>
    <xf numFmtId="0" fontId="21" fillId="0" borderId="0"/>
    <xf numFmtId="0" fontId="21" fillId="0" borderId="0" applyNumberFormat="0" applyFill="0" applyBorder="0" applyAlignment="0" applyProtection="0"/>
    <xf numFmtId="0" fontId="53" fillId="0" borderId="4">
      <alignment vertical="center"/>
    </xf>
    <xf numFmtId="0" fontId="53" fillId="0" borderId="4">
      <alignment vertical="center"/>
    </xf>
    <xf numFmtId="0" fontId="2" fillId="0" borderId="4">
      <alignment vertical="center"/>
    </xf>
    <xf numFmtId="0" fontId="2" fillId="0" borderId="4">
      <alignment vertical="center"/>
    </xf>
    <xf numFmtId="0" fontId="2" fillId="0" borderId="4">
      <alignment vertical="center"/>
    </xf>
    <xf numFmtId="0" fontId="2" fillId="0" borderId="4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26" fillId="0" borderId="0"/>
    <xf numFmtId="0" fontId="21" fillId="0" borderId="0"/>
    <xf numFmtId="0" fontId="5" fillId="0" borderId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5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26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0" fontId="26" fillId="0" borderId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1" fillId="0" borderId="0" applyFont="0" applyFill="0" applyBorder="0" applyAlignment="0" applyProtection="0"/>
    <xf numFmtId="0" fontId="5" fillId="0" borderId="0"/>
    <xf numFmtId="0" fontId="26" fillId="0" borderId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5" fillId="0" borderId="0"/>
    <xf numFmtId="0" fontId="21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26" fillId="0" borderId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26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11" fillId="0" borderId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180" fontId="49" fillId="0" borderId="0" applyFont="0" applyFill="0" applyBorder="0" applyAlignment="0" applyProtection="0"/>
    <xf numFmtId="0" fontId="21" fillId="0" borderId="0"/>
    <xf numFmtId="0" fontId="26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6" fillId="0" borderId="0"/>
    <xf numFmtId="0" fontId="21" fillId="0" borderId="0"/>
    <xf numFmtId="0" fontId="26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5" fillId="0" borderId="0"/>
    <xf numFmtId="180" fontId="49" fillId="0" borderId="0" applyFont="0" applyFill="0" applyBorder="0" applyAlignment="0" applyProtection="0"/>
    <xf numFmtId="180" fontId="4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11" fillId="0" borderId="0" applyFont="0" applyFill="0" applyBorder="0" applyAlignment="0" applyProtection="0"/>
    <xf numFmtId="0" fontId="21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26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26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180" fontId="49" fillId="0" borderId="0" applyFont="0" applyFill="0" applyBorder="0" applyAlignment="0" applyProtection="0"/>
    <xf numFmtId="0" fontId="21" fillId="0" borderId="0"/>
    <xf numFmtId="180" fontId="1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26" fillId="0" borderId="0"/>
    <xf numFmtId="0" fontId="1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35" fillId="0" borderId="0"/>
    <xf numFmtId="0" fontId="21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5" fillId="0" borderId="0"/>
    <xf numFmtId="0" fontId="21" fillId="0" borderId="0"/>
    <xf numFmtId="0" fontId="5" fillId="0" borderId="0"/>
    <xf numFmtId="0" fontId="26" fillId="0" borderId="0"/>
    <xf numFmtId="0" fontId="21" fillId="0" borderId="0"/>
    <xf numFmtId="0" fontId="21" fillId="0" borderId="0"/>
    <xf numFmtId="0" fontId="11" fillId="0" borderId="0"/>
    <xf numFmtId="0" fontId="26" fillId="0" borderId="0"/>
    <xf numFmtId="0" fontId="26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6" fillId="0" borderId="0"/>
    <xf numFmtId="0" fontId="35" fillId="0" borderId="0"/>
    <xf numFmtId="0" fontId="21" fillId="0" borderId="0"/>
    <xf numFmtId="180" fontId="142" fillId="0" borderId="0" applyFont="0" applyFill="0" applyBorder="0" applyAlignment="0" applyProtection="0"/>
    <xf numFmtId="0" fontId="21" fillId="0" borderId="0"/>
    <xf numFmtId="0" fontId="26" fillId="0" borderId="0"/>
    <xf numFmtId="0" fontId="26" fillId="0" borderId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5" fillId="0" borderId="0"/>
    <xf numFmtId="0" fontId="48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0" fontId="4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1" fillId="0" borderId="0"/>
    <xf numFmtId="0" fontId="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5" fillId="0" borderId="0"/>
    <xf numFmtId="0" fontId="5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6" fillId="0" borderId="0"/>
    <xf numFmtId="0" fontId="5" fillId="0" borderId="0"/>
    <xf numFmtId="0" fontId="26" fillId="0" borderId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6" fillId="0" borderId="0"/>
    <xf numFmtId="0" fontId="26" fillId="0" borderId="0"/>
    <xf numFmtId="0" fontId="11" fillId="0" borderId="0" applyFont="0" applyFill="0" applyBorder="0" applyAlignment="0" applyProtection="0"/>
    <xf numFmtId="290" fontId="2" fillId="0" borderId="0" applyFont="0" applyFill="0" applyBorder="0" applyAlignment="0" applyProtection="0"/>
    <xf numFmtId="315" fontId="5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1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26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180" fontId="49" fillId="0" borderId="0" applyFont="0" applyFill="0" applyBorder="0" applyAlignment="0" applyProtection="0"/>
    <xf numFmtId="0" fontId="21" fillId="0" borderId="0"/>
    <xf numFmtId="180" fontId="4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6" fillId="0" borderId="0"/>
    <xf numFmtId="0" fontId="21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5" fillId="0" borderId="0"/>
    <xf numFmtId="0" fontId="11" fillId="0" borderId="0" applyFont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21" fillId="0" borderId="0"/>
    <xf numFmtId="0" fontId="5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26" fillId="0" borderId="0"/>
    <xf numFmtId="0" fontId="26" fillId="0" borderId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6" fillId="0" borderId="0"/>
    <xf numFmtId="0" fontId="11" fillId="0" borderId="0" applyFont="0" applyFill="0" applyBorder="0" applyAlignment="0" applyProtection="0"/>
    <xf numFmtId="0" fontId="21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1" fillId="0" borderId="0"/>
    <xf numFmtId="180" fontId="14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21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11" fillId="0" borderId="0" applyFont="0" applyFill="0" applyBorder="0" applyAlignment="0" applyProtection="0"/>
    <xf numFmtId="0" fontId="26" fillId="0" borderId="0"/>
    <xf numFmtId="0" fontId="5" fillId="0" borderId="0"/>
    <xf numFmtId="0" fontId="11" fillId="0" borderId="0" applyFont="0" applyFill="0" applyBorder="0" applyAlignment="0" applyProtection="0"/>
    <xf numFmtId="0" fontId="21" fillId="0" borderId="0"/>
    <xf numFmtId="0" fontId="5" fillId="0" borderId="0"/>
    <xf numFmtId="0" fontId="11" fillId="0" borderId="0" applyFont="0" applyFill="0" applyBorder="0" applyAlignment="0" applyProtection="0"/>
    <xf numFmtId="0" fontId="26" fillId="0" borderId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0" fontId="142" fillId="0" borderId="0" applyFont="0" applyFill="0" applyBorder="0" applyAlignment="0" applyProtection="0"/>
    <xf numFmtId="180" fontId="142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21" fillId="0" borderId="0"/>
    <xf numFmtId="180" fontId="49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6" fillId="0" borderId="0"/>
    <xf numFmtId="0" fontId="21" fillId="0" borderId="0"/>
    <xf numFmtId="0" fontId="11" fillId="0" borderId="0"/>
    <xf numFmtId="0" fontId="21" fillId="0" borderId="0"/>
    <xf numFmtId="0" fontId="26" fillId="0" borderId="0"/>
    <xf numFmtId="0" fontId="11" fillId="0" borderId="0" applyFont="0" applyFill="0" applyBorder="0" applyAlignment="0" applyProtection="0"/>
    <xf numFmtId="0" fontId="26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26" fillId="0" borderId="0"/>
    <xf numFmtId="0" fontId="21" fillId="0" borderId="0"/>
    <xf numFmtId="0" fontId="11" fillId="0" borderId="0" applyFont="0" applyFill="0" applyBorder="0" applyAlignment="0" applyProtection="0"/>
    <xf numFmtId="0" fontId="21" fillId="0" borderId="0"/>
    <xf numFmtId="0" fontId="54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7" fillId="0" borderId="0"/>
    <xf numFmtId="291" fontId="99" fillId="0" borderId="0" applyFont="0" applyFill="0" applyBorder="0" applyProtection="0">
      <alignment vertical="center"/>
    </xf>
    <xf numFmtId="292" fontId="99" fillId="0" borderId="0">
      <alignment vertical="center"/>
    </xf>
    <xf numFmtId="293" fontId="99" fillId="0" borderId="0" applyFont="0" applyFill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196" fontId="54" fillId="0" borderId="0">
      <protection locked="0"/>
    </xf>
    <xf numFmtId="280" fontId="2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0" fillId="0" borderId="0" applyFont="0" applyFill="0" applyBorder="0" applyAlignment="0" applyProtection="0"/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198" fontId="2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8" fontId="2" fillId="0" borderId="0">
      <protection locked="0"/>
    </xf>
    <xf numFmtId="198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197" fontId="54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198" fontId="2" fillId="0" borderId="0">
      <protection locked="0"/>
    </xf>
    <xf numFmtId="279" fontId="2" fillId="0" borderId="0">
      <protection locked="0"/>
    </xf>
    <xf numFmtId="279" fontId="2" fillId="0" borderId="0">
      <protection locked="0"/>
    </xf>
    <xf numFmtId="197" fontId="54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55" fillId="0" borderId="0"/>
    <xf numFmtId="180" fontId="140" fillId="0" borderId="3">
      <alignment vertical="center"/>
    </xf>
    <xf numFmtId="9" fontId="48" fillId="0" borderId="0">
      <alignment vertical="center"/>
    </xf>
    <xf numFmtId="199" fontId="21" fillId="0" borderId="0" applyFont="0" applyFill="0" applyBorder="0" applyAlignment="0" applyProtection="0"/>
    <xf numFmtId="3" fontId="49" fillId="0" borderId="3"/>
    <xf numFmtId="0" fontId="48" fillId="0" borderId="0">
      <alignment vertical="center"/>
    </xf>
    <xf numFmtId="3" fontId="49" fillId="0" borderId="3"/>
    <xf numFmtId="3" fontId="49" fillId="0" borderId="3"/>
    <xf numFmtId="10" fontId="48" fillId="0" borderId="0">
      <alignment vertical="center"/>
    </xf>
    <xf numFmtId="3" fontId="49" fillId="0" borderId="3"/>
    <xf numFmtId="0" fontId="48" fillId="0" borderId="0">
      <alignment vertical="center"/>
    </xf>
    <xf numFmtId="200" fontId="2" fillId="0" borderId="0">
      <alignment vertical="center"/>
    </xf>
    <xf numFmtId="180" fontId="120" fillId="0" borderId="5" applyBorder="0">
      <alignment vertical="center"/>
    </xf>
    <xf numFmtId="201" fontId="56" fillId="0" borderId="0">
      <alignment vertical="center"/>
    </xf>
    <xf numFmtId="0" fontId="53" fillId="0" borderId="0">
      <alignment horizontal="center" vertical="center"/>
    </xf>
    <xf numFmtId="199" fontId="2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294" fontId="21" fillId="0" borderId="0" applyFont="0" applyFill="0" applyBorder="0" applyAlignment="0" applyProtection="0"/>
    <xf numFmtId="295" fontId="21" fillId="0" borderId="4" applyFont="0" applyFill="0" applyBorder="0" applyAlignment="0" applyProtection="0">
      <alignment horizontal="center"/>
    </xf>
    <xf numFmtId="0" fontId="50" fillId="0" borderId="0"/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41" fontId="5" fillId="0" borderId="0">
      <alignment horizontal="center" vertical="center"/>
    </xf>
    <xf numFmtId="202" fontId="57" fillId="0" borderId="0">
      <alignment horizontal="center" vertical="center"/>
    </xf>
    <xf numFmtId="0" fontId="53" fillId="0" borderId="0">
      <alignment horizontal="center"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35" fillId="0" borderId="6"/>
    <xf numFmtId="298" fontId="99" fillId="0" borderId="0">
      <alignment vertical="center"/>
    </xf>
    <xf numFmtId="0" fontId="2" fillId="0" borderId="0"/>
    <xf numFmtId="4" fontId="58" fillId="0" borderId="7">
      <alignment vertical="center"/>
    </xf>
    <xf numFmtId="0" fontId="21" fillId="0" borderId="0" applyNumberFormat="0" applyFill="0" applyBorder="0" applyAlignment="0" applyProtection="0"/>
    <xf numFmtId="279" fontId="2" fillId="0" borderId="0">
      <protection locked="0"/>
    </xf>
    <xf numFmtId="10" fontId="59" fillId="0" borderId="0" applyFont="0" applyFill="0" applyBorder="0" applyAlignment="0" applyProtection="0"/>
    <xf numFmtId="180" fontId="6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8">
      <alignment horizontal="center"/>
    </xf>
    <xf numFmtId="0" fontId="137" fillId="2" borderId="0" applyNumberFormat="0" applyBorder="0" applyAlignment="0" applyProtection="0"/>
    <xf numFmtId="0" fontId="137" fillId="3" borderId="0" applyNumberFormat="0" applyBorder="0" applyAlignment="0" applyProtection="0"/>
    <xf numFmtId="0" fontId="137" fillId="4" borderId="0" applyNumberFormat="0" applyBorder="0" applyAlignment="0" applyProtection="0"/>
    <xf numFmtId="0" fontId="137" fillId="5" borderId="0" applyNumberFormat="0" applyBorder="0" applyAlignment="0" applyProtection="0"/>
    <xf numFmtId="0" fontId="137" fillId="6" borderId="0" applyNumberFormat="0" applyBorder="0" applyAlignment="0" applyProtection="0"/>
    <xf numFmtId="0" fontId="137" fillId="7" borderId="0" applyNumberFormat="0" applyBorder="0" applyAlignment="0" applyProtection="0"/>
    <xf numFmtId="0" fontId="11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298" fontId="99" fillId="0" borderId="0">
      <alignment vertical="center"/>
    </xf>
    <xf numFmtId="0" fontId="54" fillId="0" borderId="0">
      <protection locked="0"/>
    </xf>
    <xf numFmtId="203" fontId="11" fillId="0" borderId="0">
      <alignment vertical="center"/>
    </xf>
    <xf numFmtId="0" fontId="137" fillId="8" borderId="0" applyNumberFormat="0" applyBorder="0" applyAlignment="0" applyProtection="0"/>
    <xf numFmtId="0" fontId="137" fillId="9" borderId="0" applyNumberFormat="0" applyBorder="0" applyAlignment="0" applyProtection="0"/>
    <xf numFmtId="0" fontId="137" fillId="10" borderId="0" applyNumberFormat="0" applyBorder="0" applyAlignment="0" applyProtection="0"/>
    <xf numFmtId="0" fontId="137" fillId="5" borderId="0" applyNumberFormat="0" applyBorder="0" applyAlignment="0" applyProtection="0"/>
    <xf numFmtId="0" fontId="137" fillId="8" borderId="0" applyNumberFormat="0" applyBorder="0" applyAlignment="0" applyProtection="0"/>
    <xf numFmtId="0" fontId="137" fillId="11" borderId="0" applyNumberFormat="0" applyBorder="0" applyAlignment="0" applyProtection="0"/>
    <xf numFmtId="0" fontId="11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9" fontId="5" fillId="0" borderId="0">
      <protection locked="0"/>
    </xf>
    <xf numFmtId="0" fontId="157" fillId="12" borderId="0" applyNumberFormat="0" applyBorder="0" applyAlignment="0" applyProtection="0"/>
    <xf numFmtId="0" fontId="157" fillId="9" borderId="0" applyNumberFormat="0" applyBorder="0" applyAlignment="0" applyProtection="0"/>
    <xf numFmtId="0" fontId="157" fillId="10" borderId="0" applyNumberFormat="0" applyBorder="0" applyAlignment="0" applyProtection="0"/>
    <xf numFmtId="0" fontId="157" fillId="13" borderId="0" applyNumberFormat="0" applyBorder="0" applyAlignment="0" applyProtection="0"/>
    <xf numFmtId="0" fontId="157" fillId="14" borderId="0" applyNumberFormat="0" applyBorder="0" applyAlignment="0" applyProtection="0"/>
    <xf numFmtId="0" fontId="157" fillId="15" borderId="0" applyNumberFormat="0" applyBorder="0" applyAlignment="0" applyProtection="0"/>
    <xf numFmtId="0" fontId="121" fillId="12" borderId="0" applyNumberFormat="0" applyBorder="0" applyAlignment="0" applyProtection="0">
      <alignment vertical="center"/>
    </xf>
    <xf numFmtId="0" fontId="121" fillId="9" borderId="0" applyNumberFormat="0" applyBorder="0" applyAlignment="0" applyProtection="0">
      <alignment vertical="center"/>
    </xf>
    <xf numFmtId="0" fontId="121" fillId="10" borderId="0" applyNumberFormat="0" applyBorder="0" applyAlignment="0" applyProtection="0">
      <alignment vertical="center"/>
    </xf>
    <xf numFmtId="0" fontId="121" fillId="13" borderId="0" applyNumberFormat="0" applyBorder="0" applyAlignment="0" applyProtection="0">
      <alignment vertical="center"/>
    </xf>
    <xf numFmtId="0" fontId="121" fillId="14" borderId="0" applyNumberFormat="0" applyBorder="0" applyAlignment="0" applyProtection="0">
      <alignment vertical="center"/>
    </xf>
    <xf numFmtId="0" fontId="121" fillId="15" borderId="0" applyNumberFormat="0" applyBorder="0" applyAlignment="0" applyProtection="0">
      <alignment vertical="center"/>
    </xf>
    <xf numFmtId="0" fontId="5" fillId="0" borderId="0"/>
    <xf numFmtId="0" fontId="158" fillId="0" borderId="0"/>
    <xf numFmtId="0" fontId="61" fillId="0" borderId="9">
      <alignment horizontal="center" vertical="center"/>
    </xf>
    <xf numFmtId="201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0" fontId="53" fillId="0" borderId="10" applyProtection="0">
      <alignment horizontal="left" vertical="center" wrapText="1"/>
    </xf>
    <xf numFmtId="3" fontId="48" fillId="0" borderId="0"/>
    <xf numFmtId="0" fontId="157" fillId="16" borderId="0" applyNumberFormat="0" applyBorder="0" applyAlignment="0" applyProtection="0"/>
    <xf numFmtId="0" fontId="157" fillId="17" borderId="0" applyNumberFormat="0" applyBorder="0" applyAlignment="0" applyProtection="0"/>
    <xf numFmtId="0" fontId="157" fillId="18" borderId="0" applyNumberFormat="0" applyBorder="0" applyAlignment="0" applyProtection="0"/>
    <xf numFmtId="0" fontId="157" fillId="13" borderId="0" applyNumberFormat="0" applyBorder="0" applyAlignment="0" applyProtection="0"/>
    <xf numFmtId="0" fontId="157" fillId="14" borderId="0" applyNumberFormat="0" applyBorder="0" applyAlignment="0" applyProtection="0"/>
    <xf numFmtId="0" fontId="157" fillId="19" borderId="0" applyNumberFormat="0" applyBorder="0" applyAlignment="0" applyProtection="0"/>
    <xf numFmtId="205" fontId="50" fillId="20" borderId="11">
      <alignment horizontal="center" vertical="center"/>
    </xf>
    <xf numFmtId="279" fontId="2" fillId="0" borderId="0">
      <protection locked="0"/>
    </xf>
    <xf numFmtId="0" fontId="2" fillId="0" borderId="0">
      <protection locked="0"/>
    </xf>
    <xf numFmtId="0" fontId="54" fillId="0" borderId="0">
      <protection locked="0"/>
    </xf>
    <xf numFmtId="279" fontId="2" fillId="0" borderId="0">
      <protection locked="0"/>
    </xf>
    <xf numFmtId="0" fontId="63" fillId="0" borderId="0" applyFont="0" applyFill="0" applyBorder="0" applyAlignment="0" applyProtection="0"/>
    <xf numFmtId="181" fontId="64" fillId="0" borderId="0" applyFont="0" applyFill="0" applyBorder="0" applyAlignment="0" applyProtection="0"/>
    <xf numFmtId="42" fontId="147" fillId="0" borderId="0" applyFont="0" applyFill="0" applyBorder="0" applyAlignment="0" applyProtection="0"/>
    <xf numFmtId="0" fontId="148" fillId="0" borderId="0" applyFont="0" applyFill="0" applyBorder="0" applyAlignment="0" applyProtection="0"/>
    <xf numFmtId="202" fontId="34" fillId="0" borderId="0" applyFont="0" applyFill="0" applyBorder="0" applyAlignment="0" applyProtection="0"/>
    <xf numFmtId="181" fontId="14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54" fillId="0" borderId="0">
      <protection locked="0"/>
    </xf>
    <xf numFmtId="0" fontId="59" fillId="0" borderId="0" applyFont="0" applyFill="0" applyBorder="0" applyAlignment="0" applyProtection="0"/>
    <xf numFmtId="195" fontId="64" fillId="0" borderId="0" applyFont="0" applyFill="0" applyBorder="0" applyAlignment="0" applyProtection="0"/>
    <xf numFmtId="44" fontId="147" fillId="0" borderId="0" applyFont="0" applyFill="0" applyBorder="0" applyAlignment="0" applyProtection="0"/>
    <xf numFmtId="0" fontId="148" fillId="0" borderId="0" applyFont="0" applyFill="0" applyBorder="0" applyAlignment="0" applyProtection="0"/>
    <xf numFmtId="246" fontId="34" fillId="0" borderId="0" applyFont="0" applyFill="0" applyBorder="0" applyAlignment="0" applyProtection="0"/>
    <xf numFmtId="195" fontId="14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48" fillId="0" borderId="0" applyFont="0" applyFill="0" applyBorder="0" applyAlignment="0" applyProtection="0"/>
    <xf numFmtId="206" fontId="62" fillId="0" borderId="0" applyFont="0" applyFill="0" applyBorder="0" applyAlignment="0" applyProtection="0"/>
    <xf numFmtId="207" fontId="62" fillId="0" borderId="0" applyFont="0" applyFill="0" applyBorder="0" applyAlignment="0" applyProtection="0"/>
    <xf numFmtId="208" fontId="54" fillId="0" borderId="0">
      <protection locked="0"/>
    </xf>
    <xf numFmtId="285" fontId="2" fillId="0" borderId="0">
      <protection locked="0"/>
    </xf>
    <xf numFmtId="0" fontId="35" fillId="0" borderId="0"/>
    <xf numFmtId="279" fontId="2" fillId="0" borderId="0">
      <protection locked="0"/>
    </xf>
    <xf numFmtId="279" fontId="2" fillId="0" borderId="0">
      <protection locked="0"/>
    </xf>
    <xf numFmtId="0" fontId="63" fillId="0" borderId="0" applyFont="0" applyFill="0" applyBorder="0" applyAlignment="0" applyProtection="0"/>
    <xf numFmtId="180" fontId="64" fillId="0" borderId="0" applyFont="0" applyFill="0" applyBorder="0" applyAlignment="0" applyProtection="0"/>
    <xf numFmtId="41" fontId="147" fillId="0" borderId="0" applyFont="0" applyFill="0" applyBorder="0" applyAlignment="0" applyProtection="0"/>
    <xf numFmtId="0" fontId="148" fillId="0" borderId="0" applyFont="0" applyFill="0" applyBorder="0" applyAlignment="0" applyProtection="0"/>
    <xf numFmtId="306" fontId="2" fillId="0" borderId="0" applyFont="0" applyFill="0" applyBorder="0" applyAlignment="0" applyProtection="0"/>
    <xf numFmtId="180" fontId="14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48" fillId="0" borderId="0" applyFont="0" applyFill="0" applyBorder="0" applyAlignment="0" applyProtection="0"/>
    <xf numFmtId="30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308" fontId="50" fillId="0" borderId="0" applyFont="0" applyFill="0" applyBorder="0" applyAlignment="0" applyProtection="0"/>
    <xf numFmtId="0" fontId="36" fillId="0" borderId="0" applyFont="0" applyFill="0" applyBorder="0" applyAlignment="0" applyProtection="0"/>
    <xf numFmtId="30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0" fontId="59" fillId="0" borderId="0" applyFont="0" applyFill="0" applyBorder="0" applyAlignment="0" applyProtection="0"/>
    <xf numFmtId="184" fontId="64" fillId="0" borderId="0" applyFont="0" applyFill="0" applyBorder="0" applyAlignment="0" applyProtection="0"/>
    <xf numFmtId="43" fontId="147" fillId="0" borderId="0" applyFont="0" applyFill="0" applyBorder="0" applyAlignment="0" applyProtection="0"/>
    <xf numFmtId="0" fontId="148" fillId="0" borderId="0" applyFont="0" applyFill="0" applyBorder="0" applyAlignment="0" applyProtection="0"/>
    <xf numFmtId="309" fontId="2" fillId="0" borderId="0" applyFont="0" applyFill="0" applyBorder="0" applyAlignment="0" applyProtection="0"/>
    <xf numFmtId="184" fontId="14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48" fillId="0" borderId="0" applyFont="0" applyFill="0" applyBorder="0" applyAlignment="0" applyProtection="0"/>
    <xf numFmtId="4" fontId="54" fillId="0" borderId="0">
      <protection locked="0"/>
    </xf>
    <xf numFmtId="209" fontId="54" fillId="0" borderId="0">
      <protection locked="0"/>
    </xf>
    <xf numFmtId="236" fontId="2" fillId="0" borderId="0">
      <protection locked="0"/>
    </xf>
    <xf numFmtId="0" fontId="21" fillId="21" borderId="0"/>
    <xf numFmtId="0" fontId="2" fillId="0" borderId="0" applyFont="0" applyFill="0" applyBorder="0" applyAlignment="0" applyProtection="0"/>
    <xf numFmtId="0" fontId="37" fillId="0" borderId="0"/>
    <xf numFmtId="0" fontId="21" fillId="0" borderId="0"/>
    <xf numFmtId="0" fontId="21" fillId="0" borderId="0"/>
    <xf numFmtId="0" fontId="161" fillId="3" borderId="0" applyNumberFormat="0" applyBorder="0" applyAlignment="0" applyProtection="0"/>
    <xf numFmtId="0" fontId="66" fillId="0" borderId="0"/>
    <xf numFmtId="249" fontId="149" fillId="0" borderId="12" applyAlignment="0" applyProtection="0"/>
    <xf numFmtId="0" fontId="37" fillId="0" borderId="0"/>
    <xf numFmtId="0" fontId="37" fillId="0" borderId="0"/>
    <xf numFmtId="279" fontId="2" fillId="0" borderId="0">
      <protection locked="0"/>
    </xf>
    <xf numFmtId="0" fontId="59" fillId="0" borderId="0"/>
    <xf numFmtId="0" fontId="64" fillId="0" borderId="0"/>
    <xf numFmtId="0" fontId="147" fillId="0" borderId="0"/>
    <xf numFmtId="0" fontId="37" fillId="0" borderId="0"/>
    <xf numFmtId="0" fontId="37" fillId="0" borderId="0"/>
    <xf numFmtId="0" fontId="162" fillId="0" borderId="0"/>
    <xf numFmtId="0" fontId="34" fillId="0" borderId="0"/>
    <xf numFmtId="0" fontId="64" fillId="0" borderId="0"/>
    <xf numFmtId="0" fontId="182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49" fontId="34" fillId="0" borderId="0" applyBorder="0"/>
    <xf numFmtId="0" fontId="21" fillId="0" borderId="0"/>
    <xf numFmtId="0" fontId="65" fillId="0" borderId="0"/>
    <xf numFmtId="0" fontId="33" fillId="0" borderId="0"/>
    <xf numFmtId="0" fontId="34" fillId="0" borderId="0"/>
    <xf numFmtId="0" fontId="33" fillId="0" borderId="0"/>
    <xf numFmtId="0" fontId="67" fillId="0" borderId="0"/>
    <xf numFmtId="0" fontId="64" fillId="0" borderId="0"/>
    <xf numFmtId="0" fontId="67" fillId="0" borderId="0"/>
    <xf numFmtId="0" fontId="2" fillId="0" borderId="0" applyFill="0" applyBorder="0" applyAlignment="0"/>
    <xf numFmtId="267" fontId="2" fillId="0" borderId="0" applyFill="0" applyBorder="0" applyAlignment="0"/>
    <xf numFmtId="268" fontId="2" fillId="0" borderId="0" applyFill="0" applyBorder="0" applyAlignment="0"/>
    <xf numFmtId="269" fontId="2" fillId="0" borderId="0" applyFill="0" applyBorder="0" applyAlignment="0"/>
    <xf numFmtId="270" fontId="2" fillId="0" borderId="0" applyFill="0" applyBorder="0" applyAlignment="0"/>
    <xf numFmtId="266" fontId="2" fillId="0" borderId="0" applyFill="0" applyBorder="0" applyAlignment="0"/>
    <xf numFmtId="271" fontId="2" fillId="0" borderId="0" applyFill="0" applyBorder="0" applyAlignment="0"/>
    <xf numFmtId="267" fontId="2" fillId="0" borderId="0" applyFill="0" applyBorder="0" applyAlignment="0"/>
    <xf numFmtId="0" fontId="163" fillId="21" borderId="13" applyNumberFormat="0" applyAlignment="0" applyProtection="0"/>
    <xf numFmtId="0" fontId="38" fillId="0" borderId="0"/>
    <xf numFmtId="0" fontId="164" fillId="22" borderId="14" applyNumberFormat="0" applyAlignment="0" applyProtection="0"/>
    <xf numFmtId="0" fontId="150" fillId="0" borderId="0" applyNumberFormat="0" applyFill="0" applyBorder="0" applyAlignment="0" applyProtection="0">
      <alignment vertical="top"/>
      <protection locked="0"/>
    </xf>
    <xf numFmtId="0" fontId="54" fillId="0" borderId="15">
      <protection locked="0"/>
    </xf>
    <xf numFmtId="180" fontId="60" fillId="0" borderId="0" applyFont="0" applyFill="0" applyBorder="0" applyAlignment="0" applyProtection="0"/>
    <xf numFmtId="0" fontId="21" fillId="0" borderId="0" applyFill="0" applyBorder="0" applyAlignment="0" applyProtection="0"/>
    <xf numFmtId="185" fontId="35" fillId="0" borderId="0" applyFont="0" applyFill="0" applyBorder="0" applyAlignment="0" applyProtection="0"/>
    <xf numFmtId="38" fontId="21" fillId="0" borderId="0" applyFont="0" applyFill="0" applyBorder="0" applyAlignment="0" applyProtection="0"/>
    <xf numFmtId="266" fontId="2" fillId="0" borderId="0" applyFont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186" fontId="2" fillId="0" borderId="0"/>
    <xf numFmtId="0" fontId="5" fillId="0" borderId="0"/>
    <xf numFmtId="43" fontId="21" fillId="0" borderId="0" applyFont="0" applyFill="0" applyBorder="0" applyAlignment="0" applyProtection="0"/>
    <xf numFmtId="3" fontId="68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69" fillId="0" borderId="0" applyNumberFormat="0" applyAlignment="0">
      <alignment horizontal="left"/>
    </xf>
    <xf numFmtId="0" fontId="11" fillId="0" borderId="0" applyFont="0" applyFill="0" applyBorder="0" applyAlignment="0" applyProtection="0"/>
    <xf numFmtId="0" fontId="21" fillId="0" borderId="0" applyFont="0" applyFill="0" applyBorder="0" applyAlignment="0" applyProtection="0"/>
    <xf numFmtId="25" fontId="21" fillId="0" borderId="0" applyFill="0" applyBorder="0" applyAlignment="0" applyProtection="0"/>
    <xf numFmtId="187" fontId="35" fillId="0" borderId="0" applyFont="0" applyFill="0" applyBorder="0" applyAlignment="0" applyProtection="0"/>
    <xf numFmtId="256" fontId="21" fillId="0" borderId="0" applyFont="0" applyFill="0" applyBorder="0" applyAlignment="0" applyProtection="0"/>
    <xf numFmtId="267" fontId="2" fillId="0" borderId="0" applyFont="0" applyFill="0" applyBorder="0" applyAlignment="0" applyProtection="0"/>
    <xf numFmtId="258" fontId="2" fillId="0" borderId="0">
      <protection locked="0"/>
    </xf>
    <xf numFmtId="258" fontId="2" fillId="0" borderId="0">
      <protection locked="0"/>
    </xf>
    <xf numFmtId="258" fontId="2" fillId="0" borderId="0">
      <protection locked="0"/>
    </xf>
    <xf numFmtId="258" fontId="2" fillId="0" borderId="0">
      <protection locked="0"/>
    </xf>
    <xf numFmtId="210" fontId="70" fillId="0" borderId="3" applyFill="0" applyBorder="0" applyAlignment="0"/>
    <xf numFmtId="263" fontId="2" fillId="0" borderId="3" applyFill="0" applyBorder="0" applyAlignment="0"/>
    <xf numFmtId="0" fontId="2" fillId="0" borderId="0" applyFont="0" applyFill="0" applyBorder="0" applyAlignment="0" applyProtection="0"/>
    <xf numFmtId="211" fontId="2" fillId="0" borderId="0" applyFont="0" applyFill="0" applyBorder="0" applyAlignment="0" applyProtection="0"/>
    <xf numFmtId="188" fontId="39" fillId="0" borderId="0"/>
    <xf numFmtId="0" fontId="141" fillId="0" borderId="0"/>
    <xf numFmtId="0" fontId="5" fillId="0" borderId="0" applyFont="0" applyFill="0" applyBorder="0" applyAlignment="0" applyProtection="0"/>
    <xf numFmtId="212" fontId="71" fillId="0" borderId="0">
      <protection locked="0"/>
    </xf>
    <xf numFmtId="0" fontId="68" fillId="0" borderId="0" applyFont="0" applyFill="0" applyBorder="0" applyAlignment="0" applyProtection="0"/>
    <xf numFmtId="14" fontId="151" fillId="0" borderId="0" applyFill="0" applyBorder="0" applyAlignment="0"/>
    <xf numFmtId="212" fontId="71" fillId="0" borderId="0">
      <protection locked="0"/>
    </xf>
    <xf numFmtId="0" fontId="72" fillId="0" borderId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9" fontId="39" fillId="0" borderId="0"/>
    <xf numFmtId="0" fontId="5" fillId="0" borderId="0"/>
    <xf numFmtId="213" fontId="54" fillId="0" borderId="0">
      <protection locked="0"/>
    </xf>
    <xf numFmtId="286" fontId="2" fillId="0" borderId="0">
      <protection locked="0"/>
    </xf>
    <xf numFmtId="214" fontId="54" fillId="0" borderId="0">
      <protection locked="0"/>
    </xf>
    <xf numFmtId="287" fontId="2" fillId="0" borderId="0">
      <protection locked="0"/>
    </xf>
    <xf numFmtId="266" fontId="2" fillId="0" borderId="0" applyFill="0" applyBorder="0" applyAlignment="0"/>
    <xf numFmtId="267" fontId="2" fillId="0" borderId="0" applyFill="0" applyBorder="0" applyAlignment="0"/>
    <xf numFmtId="266" fontId="2" fillId="0" borderId="0" applyFill="0" applyBorder="0" applyAlignment="0"/>
    <xf numFmtId="271" fontId="2" fillId="0" borderId="0" applyFill="0" applyBorder="0" applyAlignment="0"/>
    <xf numFmtId="267" fontId="2" fillId="0" borderId="0" applyFill="0" applyBorder="0" applyAlignment="0"/>
    <xf numFmtId="0" fontId="73" fillId="0" borderId="0" applyNumberFormat="0" applyAlignment="0">
      <alignment horizontal="left"/>
    </xf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260" fontId="53" fillId="0" borderId="0" applyFont="0" applyFill="0" applyBorder="0" applyAlignment="0" applyProtection="0"/>
    <xf numFmtId="0" fontId="165" fillId="0" borderId="0" applyNumberFormat="0" applyFill="0" applyBorder="0" applyAlignment="0" applyProtection="0"/>
    <xf numFmtId="0" fontId="74" fillId="0" borderId="0" applyNumberFormat="0" applyFont="0" applyFill="0" applyBorder="0" applyAlignment="0" applyProtection="0"/>
    <xf numFmtId="0" fontId="54" fillId="0" borderId="0">
      <protection locked="0"/>
    </xf>
    <xf numFmtId="0" fontId="74" fillId="0" borderId="0" applyNumberFormat="0" applyFont="0" applyFill="0" applyBorder="0" applyAlignment="0" applyProtection="0"/>
    <xf numFmtId="0" fontId="54" fillId="0" borderId="0">
      <protection locked="0"/>
    </xf>
    <xf numFmtId="0" fontId="74" fillId="0" borderId="0" applyNumberFormat="0" applyFont="0" applyFill="0" applyBorder="0" applyAlignment="0" applyProtection="0"/>
    <xf numFmtId="0" fontId="152" fillId="0" borderId="0">
      <protection locked="0"/>
    </xf>
    <xf numFmtId="0" fontId="74" fillId="0" borderId="0" applyNumberFormat="0" applyFont="0" applyFill="0" applyBorder="0" applyAlignment="0" applyProtection="0"/>
    <xf numFmtId="0" fontId="54" fillId="0" borderId="0">
      <protection locked="0"/>
    </xf>
    <xf numFmtId="0" fontId="74" fillId="0" borderId="0" applyNumberFormat="0" applyFont="0" applyFill="0" applyBorder="0" applyAlignment="0" applyProtection="0"/>
    <xf numFmtId="0" fontId="54" fillId="0" borderId="0">
      <protection locked="0"/>
    </xf>
    <xf numFmtId="0" fontId="74" fillId="0" borderId="0" applyNumberFormat="0" applyFont="0" applyFill="0" applyBorder="0" applyAlignment="0" applyProtection="0"/>
    <xf numFmtId="0" fontId="54" fillId="0" borderId="0">
      <protection locked="0"/>
    </xf>
    <xf numFmtId="0" fontId="74" fillId="0" borderId="0" applyNumberFormat="0" applyFont="0" applyFill="0" applyBorder="0" applyAlignment="0" applyProtection="0"/>
    <xf numFmtId="0" fontId="152" fillId="0" borderId="0">
      <protection locked="0"/>
    </xf>
    <xf numFmtId="3" fontId="68" fillId="0" borderId="0" applyFont="0" applyFill="0" applyBorder="0" applyAlignment="0" applyProtection="0"/>
    <xf numFmtId="215" fontId="21" fillId="0" borderId="0">
      <protection locked="0"/>
    </xf>
    <xf numFmtId="2" fontId="68" fillId="0" borderId="0" applyFont="0" applyFill="0" applyBorder="0" applyAlignment="0" applyProtection="0"/>
    <xf numFmtId="0" fontId="145" fillId="0" borderId="0" applyNumberFormat="0" applyFill="0" applyBorder="0" applyAlignment="0" applyProtection="0"/>
    <xf numFmtId="0" fontId="5" fillId="0" borderId="0"/>
    <xf numFmtId="0" fontId="166" fillId="4" borderId="0" applyNumberFormat="0" applyBorder="0" applyAlignment="0" applyProtection="0"/>
    <xf numFmtId="38" fontId="22" fillId="23" borderId="0" applyNumberFormat="0" applyBorder="0" applyAlignment="0" applyProtection="0"/>
    <xf numFmtId="38" fontId="22" fillId="24" borderId="0" applyNumberFormat="0" applyBorder="0" applyAlignment="0" applyProtection="0"/>
    <xf numFmtId="0" fontId="75" fillId="0" borderId="0">
      <alignment horizontal="left"/>
    </xf>
    <xf numFmtId="0" fontId="76" fillId="0" borderId="0" applyAlignment="0">
      <alignment horizontal="right"/>
    </xf>
    <xf numFmtId="0" fontId="77" fillId="0" borderId="0"/>
    <xf numFmtId="0" fontId="78" fillId="0" borderId="0"/>
    <xf numFmtId="0" fontId="40" fillId="0" borderId="0">
      <alignment horizontal="left"/>
    </xf>
    <xf numFmtId="0" fontId="23" fillId="0" borderId="16" applyNumberFormat="0" applyAlignment="0" applyProtection="0">
      <alignment horizontal="left" vertical="center"/>
    </xf>
    <xf numFmtId="0" fontId="23" fillId="0" borderId="17">
      <alignment horizontal="left" vertical="center"/>
    </xf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167" fillId="0" borderId="18" applyNumberFormat="0" applyFill="0" applyAlignment="0" applyProtection="0"/>
    <xf numFmtId="0" fontId="167" fillId="0" borderId="0" applyNumberFormat="0" applyFill="0" applyBorder="0" applyAlignment="0" applyProtection="0"/>
    <xf numFmtId="216" fontId="50" fillId="0" borderId="0">
      <protection locked="0"/>
    </xf>
    <xf numFmtId="259" fontId="2" fillId="0" borderId="0">
      <protection locked="0"/>
    </xf>
    <xf numFmtId="216" fontId="50" fillId="0" borderId="0">
      <protection locked="0"/>
    </xf>
    <xf numFmtId="259" fontId="2" fillId="0" borderId="0">
      <protection locked="0"/>
    </xf>
    <xf numFmtId="0" fontId="81" fillId="0" borderId="0" applyNumberFormat="0" applyFill="0" applyBorder="0" applyAlignment="0" applyProtection="0"/>
    <xf numFmtId="0" fontId="82" fillId="0" borderId="19" applyNumberFormat="0" applyFill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168" fillId="7" borderId="13" applyNumberFormat="0" applyAlignment="0" applyProtection="0"/>
    <xf numFmtId="10" fontId="22" fillId="25" borderId="3" applyNumberFormat="0" applyBorder="0" applyAlignment="0" applyProtection="0"/>
    <xf numFmtId="10" fontId="22" fillId="24" borderId="3" applyNumberFormat="0" applyBorder="0" applyAlignment="0" applyProtection="0"/>
    <xf numFmtId="0" fontId="5" fillId="0" borderId="3">
      <alignment horizontal="center"/>
    </xf>
    <xf numFmtId="0" fontId="61" fillId="0" borderId="4" applyNumberFormat="0" applyBorder="0" applyAlignment="0"/>
    <xf numFmtId="272" fontId="2" fillId="0" borderId="0" applyFont="0" applyFill="0" applyBorder="0" applyAlignment="0" applyProtection="0"/>
    <xf numFmtId="273" fontId="2" fillId="0" borderId="0" applyFont="0" applyFill="0" applyBorder="0" applyAlignment="0" applyProtection="0"/>
    <xf numFmtId="266" fontId="2" fillId="0" borderId="0" applyFill="0" applyBorder="0" applyAlignment="0"/>
    <xf numFmtId="267" fontId="2" fillId="0" borderId="0" applyFill="0" applyBorder="0" applyAlignment="0"/>
    <xf numFmtId="266" fontId="2" fillId="0" borderId="0" applyFill="0" applyBorder="0" applyAlignment="0"/>
    <xf numFmtId="271" fontId="2" fillId="0" borderId="0" applyFill="0" applyBorder="0" applyAlignment="0"/>
    <xf numFmtId="267" fontId="2" fillId="0" borderId="0" applyFill="0" applyBorder="0" applyAlignment="0"/>
    <xf numFmtId="0" fontId="169" fillId="0" borderId="20" applyNumberFormat="0" applyFill="0" applyAlignment="0" applyProtection="0"/>
    <xf numFmtId="0" fontId="50" fillId="0" borderId="0" applyFont="0" applyFill="0" applyBorder="0" applyAlignment="0" applyProtection="0"/>
    <xf numFmtId="0" fontId="21" fillId="0" borderId="0" applyFont="0" applyFill="0" applyBorder="0" applyAlignment="0" applyProtection="0"/>
    <xf numFmtId="310" fontId="170" fillId="0" borderId="21" applyNumberFormat="0" applyFill="0" applyBorder="0" applyAlignment="0" applyProtection="0">
      <alignment horizontal="center"/>
    </xf>
    <xf numFmtId="261" fontId="21" fillId="0" borderId="0" applyFont="0" applyFill="0" applyBorder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311" fontId="21" fillId="0" borderId="0" applyFont="0" applyFill="0" applyBorder="0" applyAlignment="0" applyProtection="0"/>
    <xf numFmtId="217" fontId="21" fillId="0" borderId="0" applyFont="0" applyFill="0" applyBorder="0" applyAlignment="0" applyProtection="0"/>
    <xf numFmtId="218" fontId="21" fillId="0" borderId="0" applyFont="0" applyFill="0" applyBorder="0" applyAlignment="0" applyProtection="0"/>
    <xf numFmtId="0" fontId="41" fillId="0" borderId="22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0" fontId="60" fillId="0" borderId="0" applyFont="0" applyFill="0" applyBorder="0" applyAlignment="0" applyProtection="0"/>
    <xf numFmtId="0" fontId="171" fillId="26" borderId="0" applyNumberFormat="0" applyBorder="0" applyAlignment="0" applyProtection="0"/>
    <xf numFmtId="0" fontId="84" fillId="0" borderId="0">
      <alignment horizontal="left"/>
    </xf>
    <xf numFmtId="37" fontId="42" fillId="0" borderId="0"/>
    <xf numFmtId="0" fontId="49" fillId="0" borderId="23" applyNumberFormat="0" applyFont="0" applyBorder="0" applyProtection="0">
      <alignment horizontal="center" vertical="center"/>
    </xf>
    <xf numFmtId="0" fontId="21" fillId="0" borderId="0" applyNumberFormat="0" applyFill="0" applyBorder="0" applyAlignment="0" applyProtection="0"/>
    <xf numFmtId="0" fontId="2" fillId="0" borderId="0"/>
    <xf numFmtId="243" fontId="39" fillId="0" borderId="0"/>
    <xf numFmtId="0" fontId="2" fillId="0" borderId="0"/>
    <xf numFmtId="248" fontId="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5" fillId="0" borderId="0"/>
    <xf numFmtId="0" fontId="21" fillId="0" borderId="0"/>
    <xf numFmtId="0" fontId="35" fillId="0" borderId="0"/>
    <xf numFmtId="0" fontId="21" fillId="0" borderId="0"/>
    <xf numFmtId="0" fontId="172" fillId="27" borderId="24" applyNumberFormat="0" applyFont="0" applyAlignment="0" applyProtection="0"/>
    <xf numFmtId="40" fontId="21" fillId="0" borderId="0" applyFont="0" applyFill="0" applyBorder="0" applyAlignment="0" applyProtection="0"/>
    <xf numFmtId="38" fontId="21" fillId="0" borderId="0" applyFont="0" applyFill="0" applyBorder="0" applyAlignment="0" applyProtection="0"/>
    <xf numFmtId="0" fontId="21" fillId="0" borderId="0"/>
    <xf numFmtId="184" fontId="99" fillId="0" borderId="0">
      <alignment vertical="center"/>
    </xf>
    <xf numFmtId="0" fontId="173" fillId="21" borderId="25" applyNumberFormat="0" applyAlignment="0" applyProtection="0"/>
    <xf numFmtId="10" fontId="21" fillId="0" borderId="0" applyFill="0" applyBorder="0" applyAlignment="0" applyProtection="0"/>
    <xf numFmtId="270" fontId="2" fillId="0" borderId="0" applyFont="0" applyFill="0" applyBorder="0" applyAlignment="0" applyProtection="0"/>
    <xf numFmtId="277" fontId="2" fillId="0" borderId="0" applyFont="0" applyFill="0" applyBorder="0" applyAlignment="0" applyProtection="0"/>
    <xf numFmtId="10" fontId="21" fillId="0" borderId="0" applyFont="0" applyFill="0" applyBorder="0" applyAlignment="0" applyProtection="0"/>
    <xf numFmtId="257" fontId="5" fillId="0" borderId="0">
      <protection locked="0"/>
    </xf>
    <xf numFmtId="257" fontId="5" fillId="0" borderId="0">
      <protection locked="0"/>
    </xf>
    <xf numFmtId="257" fontId="5" fillId="0" borderId="0">
      <protection locked="0"/>
    </xf>
    <xf numFmtId="257" fontId="5" fillId="0" borderId="0">
      <protection locked="0"/>
    </xf>
    <xf numFmtId="275" fontId="2" fillId="0" borderId="0" applyFont="0" applyFill="0" applyBorder="0" applyAlignment="0" applyProtection="0"/>
    <xf numFmtId="10" fontId="68" fillId="0" borderId="0" applyFont="0" applyFill="0" applyBorder="0" applyAlignment="0" applyProtection="0"/>
    <xf numFmtId="266" fontId="2" fillId="0" borderId="0" applyFill="0" applyBorder="0" applyAlignment="0"/>
    <xf numFmtId="267" fontId="2" fillId="0" borderId="0" applyFill="0" applyBorder="0" applyAlignment="0"/>
    <xf numFmtId="266" fontId="2" fillId="0" borderId="0" applyFill="0" applyBorder="0" applyAlignment="0"/>
    <xf numFmtId="274" fontId="2" fillId="0" borderId="0" applyFill="0" applyBorder="0" applyAlignment="0"/>
    <xf numFmtId="267" fontId="2" fillId="0" borderId="0" applyFill="0" applyBorder="0" applyAlignment="0"/>
    <xf numFmtId="3" fontId="86" fillId="0" borderId="0" applyFill="0" applyBorder="0" applyProtection="0">
      <alignment horizontal="right"/>
    </xf>
    <xf numFmtId="0" fontId="87" fillId="23" borderId="0" applyNumberFormat="0">
      <alignment vertical="center"/>
    </xf>
    <xf numFmtId="9" fontId="153" fillId="0" borderId="0" applyFont="0" applyFill="0" applyProtection="0"/>
    <xf numFmtId="312" fontId="21" fillId="0" borderId="3">
      <alignment horizontal="center" vertical="center"/>
    </xf>
    <xf numFmtId="0" fontId="174" fillId="0" borderId="26" applyBorder="0">
      <alignment vertical="top"/>
      <protection locked="0"/>
    </xf>
    <xf numFmtId="30" fontId="88" fillId="0" borderId="0" applyNumberFormat="0" applyFill="0" applyBorder="0" applyAlignment="0" applyProtection="0">
      <alignment horizontal="left"/>
    </xf>
    <xf numFmtId="279" fontId="99" fillId="0" borderId="0">
      <alignment vertical="center"/>
    </xf>
    <xf numFmtId="0" fontId="89" fillId="0" borderId="0" applyAlignment="0">
      <alignment horizontal="left"/>
    </xf>
    <xf numFmtId="279" fontId="99" fillId="0" borderId="0">
      <alignment vertical="distributed"/>
    </xf>
    <xf numFmtId="0" fontId="153" fillId="0" borderId="0"/>
    <xf numFmtId="0" fontId="35" fillId="0" borderId="0"/>
    <xf numFmtId="0" fontId="43" fillId="0" borderId="0">
      <alignment horizontal="center" vertical="center"/>
    </xf>
    <xf numFmtId="0" fontId="44" fillId="0" borderId="0"/>
    <xf numFmtId="0" fontId="41" fillId="0" borderId="0"/>
    <xf numFmtId="40" fontId="90" fillId="0" borderId="0" applyBorder="0">
      <alignment horizontal="right"/>
    </xf>
    <xf numFmtId="310" fontId="175" fillId="0" borderId="21" applyNumberFormat="0" applyFill="0" applyBorder="0" applyAlignment="0" applyProtection="0">
      <alignment horizontal="center"/>
    </xf>
    <xf numFmtId="0" fontId="86" fillId="0" borderId="0"/>
    <xf numFmtId="49" fontId="151" fillId="0" borderId="0" applyFill="0" applyBorder="0" applyAlignment="0"/>
    <xf numFmtId="275" fontId="2" fillId="0" borderId="0" applyFill="0" applyBorder="0" applyAlignment="0"/>
    <xf numFmtId="276" fontId="2" fillId="0" borderId="0" applyFill="0" applyBorder="0" applyAlignment="0"/>
    <xf numFmtId="0" fontId="21" fillId="0" borderId="0"/>
    <xf numFmtId="0" fontId="21" fillId="0" borderId="0"/>
    <xf numFmtId="0" fontId="45" fillId="23" borderId="17">
      <alignment vertical="center"/>
    </xf>
    <xf numFmtId="0" fontId="91" fillId="0" borderId="0" applyFill="0" applyBorder="0" applyProtection="0">
      <alignment horizontal="centerContinuous" vertical="center"/>
    </xf>
    <xf numFmtId="0" fontId="50" fillId="24" borderId="0" applyFill="0" applyBorder="0" applyProtection="0">
      <alignment horizontal="center" vertical="center"/>
    </xf>
    <xf numFmtId="0" fontId="92" fillId="23" borderId="0">
      <alignment horizontal="centerContinuous"/>
    </xf>
    <xf numFmtId="0" fontId="92" fillId="23" borderId="0">
      <alignment horizontal="centerContinuous"/>
    </xf>
    <xf numFmtId="0" fontId="92" fillId="23" borderId="0">
      <alignment horizontal="centerContinuous"/>
    </xf>
    <xf numFmtId="0" fontId="92" fillId="23" borderId="0">
      <alignment horizontal="centerContinuous"/>
    </xf>
    <xf numFmtId="49" fontId="176" fillId="0" borderId="0" applyFill="0" applyBorder="0" applyProtection="0">
      <alignment horizontal="centerContinuous" vertical="center"/>
    </xf>
    <xf numFmtId="0" fontId="46" fillId="0" borderId="0"/>
    <xf numFmtId="216" fontId="50" fillId="0" borderId="27">
      <protection locked="0"/>
    </xf>
    <xf numFmtId="0" fontId="68" fillId="0" borderId="15" applyNumberFormat="0" applyFont="0" applyFill="0" applyAlignment="0" applyProtection="0"/>
    <xf numFmtId="0" fontId="93" fillId="0" borderId="8">
      <alignment horizontal="left"/>
    </xf>
    <xf numFmtId="37" fontId="22" fillId="28" borderId="0" applyNumberFormat="0" applyBorder="0" applyAlignment="0" applyProtection="0"/>
    <xf numFmtId="37" fontId="22" fillId="0" borderId="0"/>
    <xf numFmtId="3" fontId="94" fillId="0" borderId="19" applyProtection="0"/>
    <xf numFmtId="313" fontId="21" fillId="0" borderId="0" applyFont="0" applyFill="0" applyBorder="0" applyAlignment="0" applyProtection="0"/>
    <xf numFmtId="278" fontId="2" fillId="0" borderId="0" applyFont="0" applyFill="0" applyBorder="0" applyAlignment="0" applyProtection="0"/>
    <xf numFmtId="314" fontId="21" fillId="0" borderId="0" applyFont="0" applyFill="0" applyBorder="0" applyAlignment="0" applyProtection="0"/>
    <xf numFmtId="2" fontId="68" fillId="0" borderId="0" applyFont="0" applyFill="0" applyBorder="0" applyAlignment="0" applyProtection="0"/>
    <xf numFmtId="219" fontId="35" fillId="0" borderId="0" applyFont="0" applyFill="0" applyBorder="0" applyAlignment="0" applyProtection="0"/>
    <xf numFmtId="220" fontId="35" fillId="0" borderId="0" applyFont="0" applyFill="0" applyBorder="0" applyAlignment="0" applyProtection="0"/>
    <xf numFmtId="0" fontId="177" fillId="0" borderId="0" applyNumberFormat="0" applyFill="0" applyBorder="0" applyAlignment="0" applyProtection="0"/>
    <xf numFmtId="3" fontId="95" fillId="0" borderId="4"/>
    <xf numFmtId="0" fontId="154" fillId="0" borderId="0" applyNumberFormat="0" applyFill="0" applyBorder="0" applyAlignment="0" applyProtection="0">
      <alignment vertical="top"/>
      <protection locked="0"/>
    </xf>
    <xf numFmtId="0" fontId="121" fillId="16" borderId="0" applyNumberFormat="0" applyBorder="0" applyAlignment="0" applyProtection="0">
      <alignment vertical="center"/>
    </xf>
    <xf numFmtId="0" fontId="121" fillId="17" borderId="0" applyNumberFormat="0" applyBorder="0" applyAlignment="0" applyProtection="0">
      <alignment vertical="center"/>
    </xf>
    <xf numFmtId="0" fontId="121" fillId="18" borderId="0" applyNumberFormat="0" applyBorder="0" applyAlignment="0" applyProtection="0">
      <alignment vertical="center"/>
    </xf>
    <xf numFmtId="0" fontId="121" fillId="13" borderId="0" applyNumberFormat="0" applyBorder="0" applyAlignment="0" applyProtection="0">
      <alignment vertical="center"/>
    </xf>
    <xf numFmtId="0" fontId="121" fillId="14" borderId="0" applyNumberFormat="0" applyBorder="0" applyAlignment="0" applyProtection="0">
      <alignment vertical="center"/>
    </xf>
    <xf numFmtId="0" fontId="121" fillId="19" borderId="0" applyNumberFormat="0" applyBorder="0" applyAlignment="0" applyProtection="0">
      <alignment vertical="center"/>
    </xf>
    <xf numFmtId="221" fontId="5" fillId="0" borderId="0"/>
    <xf numFmtId="264" fontId="5" fillId="0" borderId="0"/>
    <xf numFmtId="0" fontId="122" fillId="0" borderId="0" applyNumberFormat="0" applyFill="0" applyBorder="0" applyAlignment="0" applyProtection="0">
      <alignment vertical="center"/>
    </xf>
    <xf numFmtId="0" fontId="123" fillId="21" borderId="13" applyNumberFormat="0" applyAlignment="0" applyProtection="0">
      <alignment vertical="center"/>
    </xf>
    <xf numFmtId="2" fontId="28" fillId="0" borderId="0" applyFont="0" applyFill="0" applyBorder="0" applyAlignment="0" applyProtection="0"/>
    <xf numFmtId="253" fontId="5" fillId="0" borderId="0">
      <protection locked="0"/>
    </xf>
    <xf numFmtId="0" fontId="29" fillId="0" borderId="0" applyNumberFormat="0" applyFill="0" applyBorder="0" applyAlignment="0" applyProtection="0"/>
    <xf numFmtId="0" fontId="143" fillId="0" borderId="0">
      <protection locked="0"/>
    </xf>
    <xf numFmtId="0" fontId="30" fillId="0" borderId="0" applyNumberFormat="0" applyFill="0" applyBorder="0" applyAlignment="0" applyProtection="0"/>
    <xf numFmtId="0" fontId="143" fillId="0" borderId="0">
      <protection locked="0"/>
    </xf>
    <xf numFmtId="0" fontId="100" fillId="0" borderId="0"/>
    <xf numFmtId="0" fontId="99" fillId="0" borderId="0">
      <alignment vertical="center"/>
    </xf>
    <xf numFmtId="262" fontId="144" fillId="0" borderId="0"/>
    <xf numFmtId="262" fontId="144" fillId="0" borderId="0"/>
    <xf numFmtId="262" fontId="144" fillId="0" borderId="0"/>
    <xf numFmtId="262" fontId="144" fillId="0" borderId="0"/>
    <xf numFmtId="262" fontId="144" fillId="0" borderId="0"/>
    <xf numFmtId="262" fontId="144" fillId="0" borderId="0"/>
    <xf numFmtId="262" fontId="144" fillId="0" borderId="0"/>
    <xf numFmtId="262" fontId="144" fillId="0" borderId="0"/>
    <xf numFmtId="262" fontId="144" fillId="0" borderId="0"/>
    <xf numFmtId="262" fontId="144" fillId="0" borderId="0"/>
    <xf numFmtId="262" fontId="144" fillId="0" borderId="0"/>
    <xf numFmtId="0" fontId="53" fillId="0" borderId="0"/>
    <xf numFmtId="222" fontId="96" fillId="0" borderId="10">
      <alignment horizontal="right" vertical="center"/>
    </xf>
    <xf numFmtId="0" fontId="2" fillId="0" borderId="3">
      <alignment horizontal="right" vertical="center"/>
    </xf>
    <xf numFmtId="223" fontId="5" fillId="0" borderId="0"/>
    <xf numFmtId="265" fontId="5" fillId="0" borderId="0"/>
    <xf numFmtId="0" fontId="119" fillId="0" borderId="0" applyFont="0" applyBorder="0" applyAlignment="0">
      <alignment horizontal="left" vertical="center"/>
    </xf>
    <xf numFmtId="0" fontId="124" fillId="3" borderId="0" applyNumberFormat="0" applyBorder="0" applyAlignment="0" applyProtection="0">
      <alignment vertical="center"/>
    </xf>
    <xf numFmtId="0" fontId="28" fillId="0" borderId="0" applyFont="0" applyFill="0" applyBorder="0" applyAlignment="0" applyProtection="0"/>
    <xf numFmtId="0" fontId="54" fillId="0" borderId="0">
      <protection locked="0"/>
    </xf>
    <xf numFmtId="0" fontId="97" fillId="0" borderId="0">
      <alignment vertical="center"/>
    </xf>
    <xf numFmtId="3" fontId="35" fillId="0" borderId="28">
      <alignment horizontal="center"/>
    </xf>
    <xf numFmtId="0" fontId="19" fillId="0" borderId="29">
      <alignment vertical="center"/>
    </xf>
    <xf numFmtId="0" fontId="10" fillId="0" borderId="10">
      <alignment horizontal="center" vertical="center"/>
    </xf>
    <xf numFmtId="0" fontId="5" fillId="29" borderId="0">
      <alignment horizontal="left"/>
    </xf>
    <xf numFmtId="0" fontId="28" fillId="0" borderId="0" applyFont="0" applyFill="0" applyBorder="0" applyAlignment="0" applyProtection="0"/>
    <xf numFmtId="0" fontId="54" fillId="0" borderId="0"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145" fillId="0" borderId="0" applyNumberForma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50" fillId="0" borderId="0" applyFont="0" applyFill="0" applyBorder="0" applyAlignment="0" applyProtection="0"/>
    <xf numFmtId="180" fontId="11" fillId="0" borderId="30">
      <alignment vertical="center"/>
    </xf>
    <xf numFmtId="0" fontId="2" fillId="27" borderId="24" applyNumberFormat="0" applyFont="0" applyAlignment="0" applyProtection="0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99" fillId="0" borderId="3" applyNumberFormat="0" applyFont="0" applyFill="0" applyBorder="0" applyProtection="0">
      <alignment horizontal="distributed"/>
    </xf>
    <xf numFmtId="197" fontId="159" fillId="0" borderId="0">
      <protection locked="0"/>
    </xf>
    <xf numFmtId="197" fontId="159" fillId="0" borderId="0">
      <protection locked="0"/>
    </xf>
    <xf numFmtId="10" fontId="120" fillId="0" borderId="0">
      <alignment vertical="center"/>
    </xf>
    <xf numFmtId="197" fontId="159" fillId="0" borderId="0">
      <protection locked="0"/>
    </xf>
    <xf numFmtId="299" fontId="99" fillId="0" borderId="0" applyFont="0" applyFill="0" applyBorder="0" applyProtection="0">
      <alignment horizontal="center" vertical="center"/>
    </xf>
    <xf numFmtId="300" fontId="99" fillId="0" borderId="0" applyFont="0" applyFill="0" applyBorder="0" applyProtection="0">
      <alignment horizontal="center" vertical="center"/>
    </xf>
    <xf numFmtId="9" fontId="53" fillId="24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13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125" fillId="26" borderId="0" applyNumberFormat="0" applyBorder="0" applyAlignment="0" applyProtection="0">
      <alignment vertical="center"/>
    </xf>
    <xf numFmtId="0" fontId="5" fillId="0" borderId="0"/>
    <xf numFmtId="180" fontId="160" fillId="0" borderId="21">
      <alignment vertical="center"/>
    </xf>
    <xf numFmtId="224" fontId="100" fillId="0" borderId="31" applyBorder="0"/>
    <xf numFmtId="199" fontId="2" fillId="0" borderId="0"/>
    <xf numFmtId="177" fontId="2" fillId="0" borderId="0" applyNumberFormat="0" applyFont="0" applyFill="0" applyBorder="0" applyProtection="0">
      <alignment horizontal="centerContinuous"/>
    </xf>
    <xf numFmtId="177" fontId="31" fillId="0" borderId="10">
      <alignment vertical="center"/>
    </xf>
    <xf numFmtId="3" fontId="99" fillId="0" borderId="3"/>
    <xf numFmtId="0" fontId="99" fillId="0" borderId="3"/>
    <xf numFmtId="3" fontId="99" fillId="0" borderId="32"/>
    <xf numFmtId="3" fontId="99" fillId="0" borderId="33"/>
    <xf numFmtId="0" fontId="101" fillId="0" borderId="3"/>
    <xf numFmtId="0" fontId="102" fillId="0" borderId="0">
      <alignment horizontal="center"/>
    </xf>
    <xf numFmtId="0" fontId="60" fillId="0" borderId="34">
      <alignment horizontal="center"/>
    </xf>
    <xf numFmtId="0" fontId="126" fillId="0" borderId="0" applyNumberFormat="0" applyFill="0" applyBorder="0" applyAlignment="0" applyProtection="0">
      <alignment vertical="center"/>
    </xf>
    <xf numFmtId="49" fontId="50" fillId="0" borderId="0">
      <alignment horizontal="distributed" vertical="center" wrapText="1"/>
    </xf>
    <xf numFmtId="0" fontId="127" fillId="22" borderId="14" applyNumberFormat="0" applyAlignment="0" applyProtection="0">
      <alignment vertical="center"/>
    </xf>
    <xf numFmtId="3" fontId="103" fillId="0" borderId="0">
      <alignment vertical="center" wrapText="1"/>
    </xf>
    <xf numFmtId="3" fontId="104" fillId="0" borderId="0">
      <alignment vertical="center" wrapText="1"/>
    </xf>
    <xf numFmtId="1" fontId="5" fillId="0" borderId="0"/>
    <xf numFmtId="0" fontId="10" fillId="0" borderId="10">
      <alignment horizontal="center" vertical="center"/>
    </xf>
    <xf numFmtId="301" fontId="120" fillId="0" borderId="0">
      <alignment vertical="center"/>
    </xf>
    <xf numFmtId="180" fontId="156" fillId="0" borderId="21">
      <alignment vertical="center"/>
    </xf>
    <xf numFmtId="4" fontId="105" fillId="0" borderId="0" applyNumberFormat="0" applyFill="0" applyBorder="0" applyAlignment="0">
      <alignment horizontal="centerContinuous" vertical="center"/>
    </xf>
    <xf numFmtId="225" fontId="2" fillId="0" borderId="0">
      <alignment vertical="center"/>
    </xf>
    <xf numFmtId="201" fontId="146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3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80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241" fontId="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1" fillId="0" borderId="0"/>
    <xf numFmtId="0" fontId="5" fillId="0" borderId="0"/>
    <xf numFmtId="0" fontId="11" fillId="0" borderId="0" applyFont="0" applyFill="0" applyBorder="0" applyAlignment="0" applyProtection="0"/>
    <xf numFmtId="302" fontId="10" fillId="0" borderId="0" applyFont="0" applyFill="0" applyBorder="0" applyAlignment="0" applyProtection="0"/>
    <xf numFmtId="290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03" fontId="10" fillId="0" borderId="0" applyFont="0" applyFill="0" applyBorder="0" applyAlignment="0" applyProtection="0"/>
    <xf numFmtId="0" fontId="5" fillId="0" borderId="0" applyFont="0" applyFill="0" applyBorder="0" applyAlignment="0" applyProtection="0"/>
    <xf numFmtId="304" fontId="10" fillId="0" borderId="0" applyFont="0" applyFill="0" applyBorder="0" applyAlignment="0" applyProtection="0"/>
    <xf numFmtId="0" fontId="26" fillId="0" borderId="0"/>
    <xf numFmtId="180" fontId="49" fillId="0" borderId="0" applyFont="0" applyFill="0" applyBorder="0" applyAlignment="0" applyProtection="0"/>
    <xf numFmtId="49" fontId="18" fillId="0" borderId="3">
      <alignment horizontal="left" vertical="center"/>
    </xf>
    <xf numFmtId="0" fontId="26" fillId="0" borderId="0"/>
    <xf numFmtId="0" fontId="48" fillId="0" borderId="0"/>
    <xf numFmtId="0" fontId="5" fillId="0" borderId="0"/>
    <xf numFmtId="0" fontId="5" fillId="0" borderId="0"/>
    <xf numFmtId="0" fontId="26" fillId="0" borderId="0"/>
    <xf numFmtId="0" fontId="48" fillId="0" borderId="0"/>
    <xf numFmtId="0" fontId="5" fillId="0" borderId="0"/>
    <xf numFmtId="0" fontId="26" fillId="0" borderId="0"/>
    <xf numFmtId="0" fontId="48" fillId="0" borderId="0"/>
    <xf numFmtId="0" fontId="5" fillId="0" borderId="0"/>
    <xf numFmtId="180" fontId="49" fillId="0" borderId="0" applyFont="0" applyFill="0" applyBorder="0" applyAlignment="0" applyProtection="0"/>
    <xf numFmtId="0" fontId="26" fillId="0" borderId="0"/>
    <xf numFmtId="0" fontId="50" fillId="0" borderId="0" applyFont="0" applyFill="0" applyBorder="0" applyAlignment="0" applyProtection="0"/>
    <xf numFmtId="0" fontId="48" fillId="0" borderId="0"/>
    <xf numFmtId="0" fontId="5" fillId="0" borderId="0"/>
    <xf numFmtId="0" fontId="5" fillId="0" borderId="0"/>
    <xf numFmtId="0" fontId="26" fillId="0" borderId="0"/>
    <xf numFmtId="0" fontId="48" fillId="0" borderId="0"/>
    <xf numFmtId="0" fontId="5" fillId="0" borderId="0"/>
    <xf numFmtId="0" fontId="26" fillId="0" borderId="0"/>
    <xf numFmtId="0" fontId="48" fillId="0" borderId="0"/>
    <xf numFmtId="0" fontId="5" fillId="0" borderId="0"/>
    <xf numFmtId="0" fontId="5" fillId="0" borderId="0"/>
    <xf numFmtId="0" fontId="26" fillId="0" borderId="0"/>
    <xf numFmtId="0" fontId="48" fillId="0" borderId="0"/>
    <xf numFmtId="0" fontId="5" fillId="0" borderId="0"/>
    <xf numFmtId="0" fontId="20" fillId="0" borderId="35"/>
    <xf numFmtId="226" fontId="11" fillId="0" borderId="0">
      <alignment horizontal="left" vertical="center"/>
    </xf>
    <xf numFmtId="0" fontId="128" fillId="0" borderId="20" applyNumberFormat="0" applyFill="0" applyAlignment="0" applyProtection="0">
      <alignment vertical="center"/>
    </xf>
    <xf numFmtId="227" fontId="11" fillId="0" borderId="0">
      <alignment horizontal="left" vertical="center"/>
    </xf>
    <xf numFmtId="228" fontId="11" fillId="0" borderId="0">
      <alignment horizontal="left" vertical="center"/>
    </xf>
    <xf numFmtId="229" fontId="11" fillId="0" borderId="0">
      <alignment horizontal="left" vertical="center"/>
    </xf>
    <xf numFmtId="0" fontId="129" fillId="0" borderId="36" applyNumberFormat="0" applyFill="0" applyAlignment="0" applyProtection="0">
      <alignment vertical="center"/>
    </xf>
    <xf numFmtId="0" fontId="106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2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2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2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2" fontId="2" fillId="0" borderId="0" applyFont="0" applyFill="0" applyBorder="0" applyAlignment="0" applyProtection="0"/>
    <xf numFmtId="205" fontId="2" fillId="0" borderId="0" applyFont="0" applyFill="0" applyBorder="0" applyAlignment="0" applyProtection="0"/>
    <xf numFmtId="233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3" fontId="106" fillId="0" borderId="0" applyFont="0" applyFill="0" applyBorder="0" applyAlignment="0" applyProtection="0"/>
    <xf numFmtId="232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106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2" fontId="2" fillId="0" borderId="0" applyFont="0" applyFill="0" applyBorder="0" applyAlignment="0" applyProtection="0"/>
    <xf numFmtId="232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2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05" fontId="2" fillId="0" borderId="0" applyFont="0" applyFill="0" applyBorder="0" applyAlignment="0" applyProtection="0"/>
    <xf numFmtId="232" fontId="2" fillId="0" borderId="0" applyFont="0" applyFill="0" applyBorder="0" applyAlignment="0" applyProtection="0"/>
    <xf numFmtId="247" fontId="2" fillId="0" borderId="0" applyFont="0" applyFill="0" applyBorder="0" applyAlignment="0" applyProtection="0"/>
    <xf numFmtId="0" fontId="107" fillId="0" borderId="0">
      <alignment horizontal="center" vertical="center"/>
    </xf>
    <xf numFmtId="0" fontId="21" fillId="0" borderId="0"/>
    <xf numFmtId="0" fontId="11" fillId="0" borderId="0" applyNumberFormat="0" applyAlignment="0">
      <alignment horizontal="left" vertical="center"/>
    </xf>
    <xf numFmtId="0" fontId="130" fillId="7" borderId="13" applyNumberFormat="0" applyAlignment="0" applyProtection="0">
      <alignment vertical="center"/>
    </xf>
    <xf numFmtId="4" fontId="28" fillId="0" borderId="0" applyFont="0" applyFill="0" applyBorder="0" applyAlignment="0" applyProtection="0"/>
    <xf numFmtId="4" fontId="54" fillId="0" borderId="0">
      <protection locked="0"/>
    </xf>
    <xf numFmtId="3" fontId="28" fillId="0" borderId="0" applyFont="0" applyFill="0" applyBorder="0" applyAlignment="0" applyProtection="0"/>
    <xf numFmtId="254" fontId="5" fillId="0" borderId="0">
      <protection locked="0"/>
    </xf>
    <xf numFmtId="234" fontId="11" fillId="0" borderId="4">
      <alignment vertical="center"/>
    </xf>
    <xf numFmtId="203" fontId="11" fillId="0" borderId="4">
      <alignment vertical="center"/>
    </xf>
    <xf numFmtId="235" fontId="11" fillId="0" borderId="4">
      <alignment vertical="center"/>
    </xf>
    <xf numFmtId="0" fontId="5" fillId="0" borderId="37" applyNumberFormat="0"/>
    <xf numFmtId="0" fontId="132" fillId="0" borderId="38" applyNumberFormat="0" applyFill="0" applyAlignment="0" applyProtection="0">
      <alignment vertical="center"/>
    </xf>
    <xf numFmtId="0" fontId="5" fillId="0" borderId="0">
      <alignment vertical="center"/>
    </xf>
    <xf numFmtId="0" fontId="108" fillId="0" borderId="0">
      <alignment horizontal="centerContinuous" vertical="center"/>
    </xf>
    <xf numFmtId="0" fontId="133" fillId="0" borderId="39" applyNumberFormat="0" applyFill="0" applyAlignment="0" applyProtection="0">
      <alignment vertical="center"/>
    </xf>
    <xf numFmtId="0" fontId="134" fillId="0" borderId="18" applyNumberFormat="0" applyFill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center"/>
    </xf>
    <xf numFmtId="0" fontId="5" fillId="0" borderId="3">
      <alignment horizontal="distributed" vertical="center"/>
    </xf>
    <xf numFmtId="0" fontId="5" fillId="0" borderId="31">
      <alignment horizontal="distributed" vertical="top"/>
    </xf>
    <xf numFmtId="0" fontId="5" fillId="0" borderId="40">
      <alignment horizontal="distributed"/>
    </xf>
    <xf numFmtId="217" fontId="109" fillId="0" borderId="0">
      <alignment vertical="center"/>
    </xf>
    <xf numFmtId="250" fontId="109" fillId="0" borderId="0">
      <alignment vertical="center"/>
    </xf>
    <xf numFmtId="0" fontId="135" fillId="4" borderId="0" applyNumberFormat="0" applyBorder="0" applyAlignment="0" applyProtection="0">
      <alignment vertical="center"/>
    </xf>
    <xf numFmtId="0" fontId="5" fillId="0" borderId="0"/>
    <xf numFmtId="305" fontId="21" fillId="0" borderId="0" applyFont="0" applyFill="0" applyBorder="0" applyAlignment="0" applyProtection="0"/>
    <xf numFmtId="0" fontId="136" fillId="21" borderId="25" applyNumberFormat="0" applyAlignment="0" applyProtection="0">
      <alignment vertical="center"/>
    </xf>
    <xf numFmtId="0" fontId="10" fillId="0" borderId="10" applyFill="0" applyProtection="0">
      <alignment horizontal="center" vertical="center"/>
    </xf>
    <xf numFmtId="197" fontId="159" fillId="0" borderId="0">
      <protection locked="0"/>
    </xf>
    <xf numFmtId="0" fontId="5" fillId="0" borderId="0" applyFont="0" applyFill="0" applyBorder="0" applyAlignment="0" applyProtection="0"/>
    <xf numFmtId="197" fontId="159" fillId="0" borderId="0">
      <protection locked="0"/>
    </xf>
    <xf numFmtId="195" fontId="2" fillId="0" borderId="0" applyFont="0" applyFill="0" applyBorder="0" applyProtection="0">
      <alignment vertical="center"/>
    </xf>
    <xf numFmtId="180" fontId="5" fillId="0" borderId="3">
      <alignment horizontal="center" vertical="center"/>
    </xf>
    <xf numFmtId="38" fontId="99" fillId="0" borderId="0" applyFont="0" applyFill="0" applyBorder="0" applyProtection="0">
      <alignment vertical="center"/>
    </xf>
    <xf numFmtId="41" fontId="2" fillId="0" borderId="0" applyFont="0" applyFill="0" applyBorder="0" applyAlignment="0" applyProtection="0"/>
    <xf numFmtId="201" fontId="5" fillId="0" borderId="0" applyFont="0" applyFill="0" applyBorder="0" applyAlignment="0" applyProtection="0"/>
    <xf numFmtId="180" fontId="5" fillId="0" borderId="0" applyNumberFormat="0" applyFont="0" applyFill="0" applyBorder="0" applyProtection="0">
      <alignment vertical="center"/>
    </xf>
    <xf numFmtId="236" fontId="53" fillId="24" borderId="0" applyFill="0" applyBorder="0" applyProtection="0">
      <alignment horizontal="right"/>
    </xf>
    <xf numFmtId="179" fontId="5" fillId="24" borderId="0" applyFill="0" applyBorder="0" applyProtection="0">
      <alignment horizontal="right"/>
    </xf>
    <xf numFmtId="38" fontId="99" fillId="0" borderId="0" applyFont="0" applyFill="0" applyBorder="0" applyAlignment="0" applyProtection="0">
      <alignment vertical="center"/>
    </xf>
    <xf numFmtId="198" fontId="2" fillId="0" borderId="0" applyFont="0" applyFill="0" applyBorder="0" applyAlignment="0" applyProtection="0">
      <alignment vertical="center"/>
    </xf>
    <xf numFmtId="237" fontId="2" fillId="0" borderId="0" applyFont="0" applyFill="0" applyBorder="0" applyAlignment="0" applyProtection="0">
      <alignment vertical="center"/>
    </xf>
    <xf numFmtId="301" fontId="18" fillId="0" borderId="0" applyFont="0" applyFill="0" applyBorder="0" applyAlignment="0" applyProtection="0"/>
    <xf numFmtId="281" fontId="2" fillId="0" borderId="0" applyFont="0" applyFill="0" applyBorder="0" applyAlignment="0" applyProtection="0">
      <alignment textRotation="255"/>
    </xf>
    <xf numFmtId="282" fontId="2" fillId="0" borderId="0" applyFont="0" applyFill="0" applyBorder="0" applyAlignment="0" applyProtection="0">
      <alignment textRotation="255"/>
    </xf>
    <xf numFmtId="238" fontId="18" fillId="0" borderId="3">
      <alignment vertical="center"/>
    </xf>
    <xf numFmtId="283" fontId="2" fillId="0" borderId="0" applyFont="0" applyFill="0" applyBorder="0" applyAlignment="0" applyProtection="0">
      <alignment textRotation="255"/>
    </xf>
    <xf numFmtId="217" fontId="49" fillId="0" borderId="2" applyFont="0" applyFill="0" applyBorder="0" applyAlignment="0" applyProtection="0">
      <alignment vertical="center"/>
    </xf>
    <xf numFmtId="284" fontId="2" fillId="0" borderId="0" applyFont="0" applyFill="0" applyBorder="0" applyAlignment="0" applyProtection="0">
      <alignment textRotation="255"/>
    </xf>
    <xf numFmtId="0" fontId="5" fillId="0" borderId="0" applyFont="0" applyFill="0" applyBorder="0" applyAlignment="0" applyProtection="0"/>
    <xf numFmtId="3" fontId="5" fillId="0" borderId="4"/>
    <xf numFmtId="197" fontId="159" fillId="0" borderId="0">
      <protection locked="0"/>
    </xf>
    <xf numFmtId="197" fontId="159" fillId="0" borderId="0">
      <protection locked="0"/>
    </xf>
    <xf numFmtId="181" fontId="5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242" fontId="5" fillId="0" borderId="0" applyFont="0" applyFill="0" applyBorder="0" applyAlignment="0" applyProtection="0"/>
    <xf numFmtId="42" fontId="2" fillId="0" borderId="0" applyFont="0" applyFill="0" applyBorder="0" applyAlignment="0" applyProtection="0"/>
    <xf numFmtId="181" fontId="5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181" fontId="5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10" fontId="28" fillId="0" borderId="0" applyFont="0" applyFill="0" applyBorder="0" applyAlignment="0" applyProtection="0"/>
    <xf numFmtId="252" fontId="5" fillId="0" borderId="0">
      <protection locked="0"/>
    </xf>
    <xf numFmtId="181" fontId="5" fillId="0" borderId="0" applyFont="0" applyFill="0" applyBorder="0" applyAlignment="0" applyProtection="0"/>
    <xf numFmtId="197" fontId="159" fillId="0" borderId="0">
      <protection locked="0"/>
    </xf>
    <xf numFmtId="0" fontId="49" fillId="0" borderId="40">
      <alignment horizontal="distributed"/>
    </xf>
    <xf numFmtId="0" fontId="49" fillId="0" borderId="41">
      <alignment horizontal="distributed" vertical="center"/>
    </xf>
    <xf numFmtId="0" fontId="49" fillId="0" borderId="42">
      <alignment horizontal="distributed" vertical="top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84" fillId="0" borderId="0">
      <alignment vertical="center"/>
    </xf>
    <xf numFmtId="0" fontId="2" fillId="0" borderId="0">
      <alignment vertical="center"/>
    </xf>
    <xf numFmtId="0" fontId="18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/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/>
    <xf numFmtId="38" fontId="4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2" fillId="0" borderId="0"/>
    <xf numFmtId="0" fontId="2" fillId="0" borderId="0">
      <alignment vertical="center"/>
    </xf>
    <xf numFmtId="0" fontId="16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3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2" fillId="0" borderId="0"/>
    <xf numFmtId="0" fontId="18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3" fillId="0" borderId="0">
      <alignment vertical="center"/>
    </xf>
    <xf numFmtId="0" fontId="2" fillId="0" borderId="0"/>
    <xf numFmtId="0" fontId="2" fillId="0" borderId="0"/>
    <xf numFmtId="0" fontId="2" fillId="0" borderId="0"/>
    <xf numFmtId="0" fontId="183" fillId="0" borderId="0">
      <alignment vertical="center"/>
    </xf>
    <xf numFmtId="0" fontId="2" fillId="0" borderId="0">
      <alignment vertical="center"/>
    </xf>
    <xf numFmtId="0" fontId="18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11" fillId="0" borderId="0"/>
    <xf numFmtId="0" fontId="5" fillId="0" borderId="0"/>
    <xf numFmtId="0" fontId="2" fillId="0" borderId="0">
      <alignment vertical="center"/>
    </xf>
    <xf numFmtId="0" fontId="5" fillId="0" borderId="10">
      <alignment vertical="center" wrapText="1"/>
    </xf>
    <xf numFmtId="0" fontId="2" fillId="0" borderId="3" applyNumberFormat="0" applyFill="0" applyProtection="0">
      <alignment vertical="center"/>
    </xf>
    <xf numFmtId="0" fontId="21" fillId="0" borderId="0"/>
    <xf numFmtId="0" fontId="5" fillId="0" borderId="0"/>
    <xf numFmtId="14" fontId="110" fillId="0" borderId="0" applyFont="0" applyFill="0" applyBorder="0" applyAlignment="0" applyProtection="0"/>
    <xf numFmtId="239" fontId="5" fillId="0" borderId="0" applyFont="0" applyFill="0" applyBorder="0" applyAlignment="0" applyProtection="0"/>
    <xf numFmtId="0" fontId="61" fillId="0" borderId="9">
      <alignment horizontal="center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1" fillId="0" borderId="10">
      <alignment horizontal="center" vertical="center" wrapText="1"/>
    </xf>
    <xf numFmtId="0" fontId="28" fillId="0" borderId="15" applyNumberFormat="0" applyFont="0" applyFill="0" applyAlignment="0" applyProtection="0"/>
    <xf numFmtId="0" fontId="54" fillId="0" borderId="15">
      <protection locked="0"/>
    </xf>
    <xf numFmtId="240" fontId="5" fillId="0" borderId="0">
      <protection locked="0"/>
    </xf>
    <xf numFmtId="182" fontId="33" fillId="0" borderId="0" applyFont="0" applyFill="0" applyBorder="0" applyAlignment="0" applyProtection="0"/>
    <xf numFmtId="251" fontId="5" fillId="0" borderId="0">
      <protection locked="0"/>
    </xf>
    <xf numFmtId="183" fontId="28" fillId="0" borderId="0" applyFont="0" applyFill="0" applyBorder="0" applyAlignment="0" applyProtection="0"/>
    <xf numFmtId="255" fontId="5" fillId="0" borderId="0">
      <protection locked="0"/>
    </xf>
    <xf numFmtId="41" fontId="5" fillId="0" borderId="0">
      <alignment horizontal="center" vertical="center"/>
    </xf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38" fontId="35" fillId="0" borderId="0" applyFont="0" applyFill="0" applyBorder="0" applyAlignment="0" applyProtection="0"/>
    <xf numFmtId="41" fontId="99" fillId="0" borderId="3" applyNumberFormat="0" applyFont="0" applyFill="0" applyBorder="0" applyProtection="0">
      <alignment horizontal="distributed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0" fontId="183" fillId="0" borderId="0">
      <alignment vertical="center"/>
    </xf>
    <xf numFmtId="41" fontId="5" fillId="0" borderId="0">
      <alignment horizontal="center" vertical="center"/>
    </xf>
    <xf numFmtId="41" fontId="99" fillId="0" borderId="3" applyNumberFormat="0" applyFont="0" applyFill="0" applyBorder="0" applyProtection="0">
      <alignment horizontal="distributed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41" fontId="5" fillId="0" borderId="0">
      <alignment horizontal="center" vertical="center"/>
    </xf>
    <xf numFmtId="41" fontId="99" fillId="0" borderId="3" applyNumberFormat="0" applyFont="0" applyFill="0" applyBorder="0" applyProtection="0">
      <alignment horizontal="distributed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41" fontId="5" fillId="0" borderId="0">
      <alignment horizontal="center" vertical="center"/>
    </xf>
    <xf numFmtId="41" fontId="99" fillId="0" borderId="3" applyNumberFormat="0" applyFont="0" applyFill="0" applyBorder="0" applyProtection="0">
      <alignment horizontal="distributed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41" fontId="5" fillId="0" borderId="0">
      <alignment horizontal="center" vertical="center"/>
    </xf>
    <xf numFmtId="41" fontId="99" fillId="0" borderId="3" applyNumberFormat="0" applyFont="0" applyFill="0" applyBorder="0" applyProtection="0">
      <alignment horizontal="distributed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0" fontId="33" fillId="0" borderId="0"/>
    <xf numFmtId="0" fontId="34" fillId="0" borderId="0"/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9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0" fontId="183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83" fillId="0" borderId="0" applyFont="0" applyFill="0" applyBorder="0" applyAlignment="0" applyProtection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9" fontId="183" fillId="0" borderId="0" applyFont="0" applyFill="0" applyBorder="0" applyAlignment="0" applyProtection="0">
      <alignment vertical="center"/>
    </xf>
    <xf numFmtId="9" fontId="183" fillId="0" borderId="0" applyFont="0" applyFill="0" applyBorder="0" applyAlignment="0" applyProtection="0">
      <alignment vertical="center"/>
    </xf>
    <xf numFmtId="9" fontId="183" fillId="0" borderId="0" applyFont="0" applyFill="0" applyBorder="0" applyAlignment="0" applyProtection="0">
      <alignment vertical="center"/>
    </xf>
    <xf numFmtId="9" fontId="183" fillId="0" borderId="0" applyFont="0" applyFill="0" applyBorder="0" applyAlignment="0" applyProtection="0">
      <alignment vertical="center"/>
    </xf>
    <xf numFmtId="9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180" fontId="5" fillId="0" borderId="0" applyFont="0" applyFill="0" applyBorder="0" applyAlignment="0" applyProtection="0"/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41" fontId="183" fillId="0" borderId="0" applyFont="0" applyFill="0" applyBorder="0" applyAlignment="0" applyProtection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183" fillId="0" borderId="0">
      <alignment vertical="center"/>
    </xf>
  </cellStyleXfs>
  <cellXfs count="393">
    <xf numFmtId="0" fontId="0" fillId="0" borderId="0" xfId="0">
      <alignment vertical="center"/>
    </xf>
    <xf numFmtId="0" fontId="4" fillId="0" borderId="12" xfId="0" applyFont="1" applyBorder="1">
      <alignment vertical="center"/>
    </xf>
    <xf numFmtId="0" fontId="4" fillId="0" borderId="44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45" xfId="0" applyFont="1" applyBorder="1">
      <alignment vertical="center"/>
    </xf>
    <xf numFmtId="0" fontId="6" fillId="0" borderId="4" xfId="0" applyFont="1" applyBorder="1" applyAlignment="1">
      <alignment horizontal="centerContinuous"/>
    </xf>
    <xf numFmtId="0" fontId="4" fillId="0" borderId="0" xfId="0" applyFont="1" applyBorder="1" applyAlignment="1">
      <alignment horizontal="centerContinuous"/>
    </xf>
    <xf numFmtId="0" fontId="4" fillId="0" borderId="45" xfId="0" applyFont="1" applyBorder="1" applyAlignment="1"/>
    <xf numFmtId="0" fontId="4" fillId="0" borderId="6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46" xfId="0" applyFont="1" applyBorder="1">
      <alignment vertical="center"/>
    </xf>
    <xf numFmtId="0" fontId="12" fillId="0" borderId="0" xfId="3043" applyFont="1" applyBorder="1" applyAlignment="1">
      <alignment horizontal="center" vertical="top"/>
    </xf>
    <xf numFmtId="0" fontId="13" fillId="0" borderId="0" xfId="3043" applyFont="1" applyBorder="1" applyAlignment="1">
      <alignment horizontal="center"/>
    </xf>
    <xf numFmtId="0" fontId="9" fillId="25" borderId="47" xfId="0" applyFont="1" applyFill="1" applyBorder="1" applyAlignment="1">
      <alignment horizontal="center" vertical="center"/>
    </xf>
    <xf numFmtId="0" fontId="9" fillId="25" borderId="4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9" fillId="0" borderId="3" xfId="0" applyFont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32" xfId="0" applyFont="1" applyBorder="1">
      <alignment vertical="center"/>
    </xf>
    <xf numFmtId="10" fontId="9" fillId="0" borderId="3" xfId="0" applyNumberFormat="1" applyFont="1" applyBorder="1" applyAlignment="1">
      <alignment horizontal="center" vertical="center"/>
    </xf>
    <xf numFmtId="9" fontId="9" fillId="0" borderId="3" xfId="0" applyNumberFormat="1" applyFont="1" applyBorder="1" applyAlignment="1">
      <alignment horizontal="center" vertical="center"/>
    </xf>
    <xf numFmtId="3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9" fillId="0" borderId="0" xfId="3043" applyNumberFormat="1" applyFont="1" applyBorder="1" applyAlignment="1">
      <alignment horizontal="left" vertical="center"/>
    </xf>
    <xf numFmtId="0" fontId="17" fillId="0" borderId="22" xfId="3043" applyFont="1" applyFill="1" applyBorder="1" applyAlignment="1">
      <alignment vertical="center"/>
    </xf>
    <xf numFmtId="0" fontId="11" fillId="0" borderId="0" xfId="2913" applyFont="1" applyFill="1" applyAlignment="1">
      <alignment vertical="center"/>
    </xf>
    <xf numFmtId="0" fontId="11" fillId="0" borderId="0" xfId="2913" applyFont="1" applyFill="1" applyAlignment="1">
      <alignment horizontal="center" vertical="center"/>
    </xf>
    <xf numFmtId="0" fontId="11" fillId="0" borderId="0" xfId="2913" applyFont="1" applyFill="1" applyBorder="1" applyAlignment="1">
      <alignment horizontal="center" vertical="center"/>
    </xf>
    <xf numFmtId="0" fontId="11" fillId="0" borderId="0" xfId="2913" applyNumberFormat="1" applyFont="1" applyFill="1" applyAlignment="1">
      <alignment horizontal="center" vertical="center"/>
    </xf>
    <xf numFmtId="0" fontId="13" fillId="0" borderId="0" xfId="3043" applyNumberFormat="1" applyFont="1" applyBorder="1" applyAlignment="1">
      <alignment horizontal="center"/>
    </xf>
    <xf numFmtId="0" fontId="8" fillId="0" borderId="0" xfId="3043" applyNumberFormat="1" applyFont="1" applyBorder="1" applyAlignment="1">
      <alignment horizontal="center" vertical="center"/>
    </xf>
    <xf numFmtId="0" fontId="114" fillId="0" borderId="0" xfId="3043" applyFont="1" applyFill="1" applyBorder="1" applyAlignment="1">
      <alignment horizontal="center" vertical="top"/>
    </xf>
    <xf numFmtId="0" fontId="116" fillId="0" borderId="0" xfId="3043" applyFont="1" applyFill="1" applyBorder="1" applyAlignment="1">
      <alignment horizontal="center"/>
    </xf>
    <xf numFmtId="38" fontId="114" fillId="0" borderId="0" xfId="3042" applyNumberFormat="1" applyFont="1" applyFill="1" applyAlignment="1">
      <alignment vertical="center"/>
    </xf>
    <xf numFmtId="0" fontId="11" fillId="0" borderId="0" xfId="2913" applyFont="1" applyFill="1" applyBorder="1" applyAlignment="1">
      <alignment vertical="center"/>
    </xf>
    <xf numFmtId="49" fontId="9" fillId="0" borderId="0" xfId="3043" applyNumberFormat="1" applyFont="1" applyBorder="1" applyAlignment="1">
      <alignment horizontal="center" vertical="center"/>
    </xf>
    <xf numFmtId="41" fontId="11" fillId="0" borderId="0" xfId="2913" applyNumberFormat="1" applyFont="1" applyFill="1" applyBorder="1" applyAlignment="1">
      <alignment vertical="center" wrapText="1"/>
    </xf>
    <xf numFmtId="38" fontId="118" fillId="0" borderId="0" xfId="3042" applyNumberFormat="1" applyFont="1" applyFill="1" applyAlignment="1">
      <alignment horizontal="center" vertical="center"/>
    </xf>
    <xf numFmtId="0" fontId="9" fillId="0" borderId="31" xfId="0" applyFont="1" applyBorder="1">
      <alignment vertical="center"/>
    </xf>
    <xf numFmtId="0" fontId="9" fillId="0" borderId="31" xfId="0" applyFont="1" applyBorder="1" applyAlignment="1">
      <alignment horizontal="center" vertical="center"/>
    </xf>
    <xf numFmtId="0" fontId="9" fillId="0" borderId="55" xfId="0" applyFont="1" applyBorder="1">
      <alignment vertical="center"/>
    </xf>
    <xf numFmtId="38" fontId="9" fillId="25" borderId="56" xfId="0" applyNumberFormat="1" applyFont="1" applyFill="1" applyBorder="1" applyAlignment="1">
      <alignment horizontal="center" vertical="center"/>
    </xf>
    <xf numFmtId="0" fontId="9" fillId="0" borderId="6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46" xfId="0" applyFont="1" applyBorder="1">
      <alignment vertical="center"/>
    </xf>
    <xf numFmtId="0" fontId="9" fillId="0" borderId="50" xfId="0" applyFont="1" applyBorder="1">
      <alignment vertical="center"/>
    </xf>
    <xf numFmtId="0" fontId="9" fillId="0" borderId="57" xfId="0" applyFont="1" applyBorder="1">
      <alignment vertical="center"/>
    </xf>
    <xf numFmtId="0" fontId="9" fillId="0" borderId="17" xfId="0" applyFont="1" applyBorder="1">
      <alignment vertical="center"/>
    </xf>
    <xf numFmtId="0" fontId="15" fillId="0" borderId="17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31" borderId="3" xfId="2913" applyNumberFormat="1" applyFont="1" applyFill="1" applyBorder="1" applyAlignment="1">
      <alignment horizontal="center" vertical="center"/>
    </xf>
    <xf numFmtId="244" fontId="11" fillId="31" borderId="3" xfId="2913" applyNumberFormat="1" applyFont="1" applyFill="1" applyBorder="1" applyAlignment="1">
      <alignment horizontal="center" vertical="center" shrinkToFit="1"/>
    </xf>
    <xf numFmtId="0" fontId="180" fillId="0" borderId="0" xfId="0" applyFont="1" applyAlignment="1">
      <alignment vertical="center"/>
    </xf>
    <xf numFmtId="0" fontId="11" fillId="32" borderId="3" xfId="2913" applyFont="1" applyFill="1" applyBorder="1" applyAlignment="1">
      <alignment horizontal="center" vertical="center"/>
    </xf>
    <xf numFmtId="41" fontId="11" fillId="0" borderId="33" xfId="2913" applyNumberFormat="1" applyFont="1" applyFill="1" applyBorder="1" applyAlignment="1">
      <alignment vertical="center" shrinkToFit="1"/>
    </xf>
    <xf numFmtId="49" fontId="9" fillId="0" borderId="0" xfId="3043" applyNumberFormat="1" applyFont="1" applyBorder="1" applyAlignment="1">
      <alignment horizontal="left" vertical="center" shrinkToFit="1"/>
    </xf>
    <xf numFmtId="41" fontId="11" fillId="32" borderId="3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 shrinkToFit="1"/>
    </xf>
    <xf numFmtId="41" fontId="11" fillId="32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0" fontId="47" fillId="0" borderId="32" xfId="2913" applyFont="1" applyFill="1" applyBorder="1" applyAlignment="1">
      <alignment horizontal="center" vertical="center" wrapText="1"/>
    </xf>
    <xf numFmtId="41" fontId="11" fillId="32" borderId="3" xfId="2913" applyNumberFormat="1" applyFont="1" applyFill="1" applyBorder="1" applyAlignment="1">
      <alignment horizontal="center" vertical="center" wrapText="1"/>
    </xf>
    <xf numFmtId="41" fontId="11" fillId="32" borderId="3" xfId="2913" applyNumberFormat="1" applyFont="1" applyFill="1" applyBorder="1" applyAlignment="1">
      <alignment vertical="center" wrapText="1"/>
    </xf>
    <xf numFmtId="0" fontId="11" fillId="32" borderId="3" xfId="2913" applyNumberFormat="1" applyFont="1" applyFill="1" applyBorder="1" applyAlignment="1">
      <alignment horizontal="center" vertical="center"/>
    </xf>
    <xf numFmtId="0" fontId="47" fillId="32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horizontal="center" vertical="center" wrapText="1"/>
    </xf>
    <xf numFmtId="176" fontId="113" fillId="0" borderId="0" xfId="3043" applyNumberFormat="1" applyFont="1" applyFill="1" applyBorder="1" applyAlignment="1" applyProtection="1">
      <alignment vertical="center"/>
    </xf>
    <xf numFmtId="0" fontId="115" fillId="0" borderId="0" xfId="3043" applyFont="1" applyFill="1" applyBorder="1" applyAlignment="1">
      <alignment vertical="center"/>
    </xf>
    <xf numFmtId="38" fontId="117" fillId="31" borderId="3" xfId="3042" applyNumberFormat="1" applyFont="1" applyFill="1" applyBorder="1" applyAlignment="1">
      <alignment horizontal="left" vertical="center"/>
    </xf>
    <xf numFmtId="38" fontId="114" fillId="0" borderId="0" xfId="3042" applyNumberFormat="1" applyFont="1" applyFill="1" applyBorder="1" applyAlignment="1">
      <alignment horizontal="center" vertical="center"/>
    </xf>
    <xf numFmtId="0" fontId="114" fillId="0" borderId="0" xfId="3042" applyNumberFormat="1" applyFont="1" applyFill="1" applyAlignment="1">
      <alignment horizontal="center" vertical="center"/>
    </xf>
    <xf numFmtId="0" fontId="114" fillId="0" borderId="0" xfId="3042" applyNumberFormat="1" applyFont="1" applyFill="1" applyAlignment="1">
      <alignment vertical="center"/>
    </xf>
    <xf numFmtId="0" fontId="11" fillId="0" borderId="0" xfId="2913" applyFont="1" applyFill="1" applyAlignment="1">
      <alignment vertical="center"/>
    </xf>
    <xf numFmtId="41" fontId="11" fillId="0" borderId="33" xfId="2913" applyNumberFormat="1" applyFont="1" applyFill="1" applyBorder="1" applyAlignment="1">
      <alignment vertical="center" shrinkToFit="1"/>
    </xf>
    <xf numFmtId="41" fontId="11" fillId="32" borderId="33" xfId="2913" applyNumberFormat="1" applyFont="1" applyFill="1" applyBorder="1" applyAlignment="1">
      <alignment vertical="center" shrinkToFit="1"/>
    </xf>
    <xf numFmtId="41" fontId="11" fillId="32" borderId="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0" fontId="47" fillId="0" borderId="32" xfId="2913" applyFont="1" applyFill="1" applyBorder="1" applyAlignment="1">
      <alignment horizontal="center" vertical="center" wrapText="1"/>
    </xf>
    <xf numFmtId="41" fontId="11" fillId="32" borderId="3" xfId="2913" applyNumberFormat="1" applyFont="1" applyFill="1" applyBorder="1" applyAlignment="1">
      <alignment horizontal="center" vertical="center" wrapText="1"/>
    </xf>
    <xf numFmtId="41" fontId="11" fillId="32" borderId="3" xfId="2913" applyNumberFormat="1" applyFont="1" applyFill="1" applyBorder="1" applyAlignment="1">
      <alignment vertical="center" wrapText="1"/>
    </xf>
    <xf numFmtId="0" fontId="11" fillId="32" borderId="3" xfId="2913" applyNumberFormat="1" applyFont="1" applyFill="1" applyBorder="1" applyAlignment="1">
      <alignment horizontal="center" vertical="center"/>
    </xf>
    <xf numFmtId="0" fontId="47" fillId="32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0" fontId="47" fillId="0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0" fontId="47" fillId="0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/>
    </xf>
    <xf numFmtId="0" fontId="47" fillId="0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horizontal="center" vertical="center" wrapText="1"/>
    </xf>
    <xf numFmtId="0" fontId="11" fillId="0" borderId="3" xfId="2913" applyFont="1" applyFill="1" applyBorder="1" applyAlignment="1">
      <alignment horizontal="center" vertical="center"/>
    </xf>
    <xf numFmtId="41" fontId="11" fillId="34" borderId="33" xfId="2913" applyNumberFormat="1" applyFont="1" applyFill="1" applyBorder="1" applyAlignment="1">
      <alignment vertical="center" shrinkToFit="1"/>
    </xf>
    <xf numFmtId="41" fontId="11" fillId="34" borderId="3" xfId="2913" applyNumberFormat="1" applyFont="1" applyFill="1" applyBorder="1" applyAlignment="1">
      <alignment vertical="center" shrinkToFit="1"/>
    </xf>
    <xf numFmtId="41" fontId="11" fillId="34" borderId="3" xfId="2913" applyNumberFormat="1" applyFont="1" applyFill="1" applyBorder="1" applyAlignment="1">
      <alignment horizontal="center" vertical="center" wrapText="1"/>
    </xf>
    <xf numFmtId="41" fontId="11" fillId="34" borderId="3" xfId="2913" applyNumberFormat="1" applyFont="1" applyFill="1" applyBorder="1" applyAlignment="1">
      <alignment vertical="center" wrapText="1"/>
    </xf>
    <xf numFmtId="0" fontId="11" fillId="34" borderId="3" xfId="2913" applyFont="1" applyFill="1" applyBorder="1" applyAlignment="1">
      <alignment horizontal="center" vertical="center"/>
    </xf>
    <xf numFmtId="0" fontId="11" fillId="34" borderId="3" xfId="2913" applyNumberFormat="1" applyFont="1" applyFill="1" applyBorder="1" applyAlignment="1">
      <alignment horizontal="center" vertical="center"/>
    </xf>
    <xf numFmtId="0" fontId="47" fillId="34" borderId="32" xfId="2913" applyFont="1" applyFill="1" applyBorder="1" applyAlignment="1">
      <alignment horizontal="center" vertical="center" wrapText="1"/>
    </xf>
    <xf numFmtId="38" fontId="114" fillId="0" borderId="0" xfId="3042" applyNumberFormat="1" applyFont="1" applyFill="1" applyAlignment="1">
      <alignment vertical="center" shrinkToFit="1"/>
    </xf>
    <xf numFmtId="190" fontId="112" fillId="0" borderId="0" xfId="3044" applyNumberFormat="1" applyFont="1" applyAlignment="1">
      <alignment horizontal="center" vertical="center" shrinkToFit="1"/>
    </xf>
    <xf numFmtId="0" fontId="114" fillId="0" borderId="0" xfId="3042" applyNumberFormat="1" applyFont="1" applyFill="1" applyAlignment="1">
      <alignment vertical="center" shrinkToFit="1"/>
    </xf>
    <xf numFmtId="0" fontId="9" fillId="0" borderId="3" xfId="0" applyFont="1" applyBorder="1">
      <alignment vertical="center"/>
    </xf>
    <xf numFmtId="0" fontId="11" fillId="0" borderId="0" xfId="2913" applyFont="1" applyFill="1" applyAlignment="1">
      <alignment vertical="center"/>
    </xf>
    <xf numFmtId="41" fontId="11" fillId="0" borderId="3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0" fontId="47" fillId="0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0" fontId="47" fillId="0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7" fillId="31" borderId="32" xfId="3042" applyNumberFormat="1" applyFont="1" applyFill="1" applyBorder="1" applyAlignment="1">
      <alignment horizontal="left" vertical="center"/>
    </xf>
    <xf numFmtId="38" fontId="117" fillId="31" borderId="32" xfId="3042" applyNumberFormat="1" applyFont="1" applyFill="1" applyBorder="1" applyAlignment="1">
      <alignment horizontal="left" vertical="center"/>
    </xf>
    <xf numFmtId="41" fontId="117" fillId="0" borderId="52" xfId="3042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38" fontId="117" fillId="31" borderId="33" xfId="3042" applyNumberFormat="1" applyFont="1" applyFill="1" applyBorder="1" applyAlignment="1">
      <alignment horizontal="left" vertical="center"/>
    </xf>
    <xf numFmtId="0" fontId="114" fillId="0" borderId="49" xfId="3042" applyNumberFormat="1" applyFont="1" applyFill="1" applyBorder="1" applyAlignment="1">
      <alignment horizontal="center" vertical="center"/>
    </xf>
    <xf numFmtId="178" fontId="112" fillId="0" borderId="0" xfId="3044" applyNumberFormat="1" applyFont="1" applyFill="1" applyAlignment="1">
      <alignment horizontal="center" vertical="center"/>
    </xf>
    <xf numFmtId="0" fontId="11" fillId="0" borderId="0" xfId="2913" applyFont="1" applyFill="1" applyAlignment="1">
      <alignment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6" fillId="0" borderId="0" xfId="3043" applyFont="1" applyFill="1" applyBorder="1" applyAlignment="1">
      <alignment horizontal="center"/>
    </xf>
    <xf numFmtId="38" fontId="114" fillId="0" borderId="0" xfId="3042" applyNumberFormat="1" applyFont="1" applyFill="1" applyAlignment="1">
      <alignment vertical="center"/>
    </xf>
    <xf numFmtId="38" fontId="118" fillId="0" borderId="0" xfId="3042" applyNumberFormat="1" applyFont="1" applyFill="1" applyAlignment="1">
      <alignment horizontal="center" vertical="center"/>
    </xf>
    <xf numFmtId="178" fontId="112" fillId="0" borderId="0" xfId="3044" applyNumberFormat="1" applyFont="1" applyAlignment="1">
      <alignment horizontal="center" vertical="center"/>
    </xf>
    <xf numFmtId="38" fontId="114" fillId="0" borderId="0" xfId="3042" applyNumberFormat="1" applyFont="1" applyFill="1" applyAlignment="1">
      <alignment vertical="center"/>
    </xf>
    <xf numFmtId="38" fontId="114" fillId="0" borderId="0" xfId="3042" applyNumberFormat="1" applyFont="1" applyFill="1" applyAlignment="1">
      <alignment horizontal="right" vertical="center"/>
    </xf>
    <xf numFmtId="41" fontId="114" fillId="0" borderId="1" xfId="0" quotePrefix="1" applyNumberFormat="1" applyFont="1" applyFill="1" applyBorder="1" applyAlignment="1">
      <alignment horizontal="left" vertical="center"/>
    </xf>
    <xf numFmtId="41" fontId="117" fillId="0" borderId="3" xfId="2074" applyFont="1" applyFill="1" applyBorder="1" applyAlignment="1">
      <alignment horizontal="center" vertical="center"/>
    </xf>
    <xf numFmtId="38" fontId="118" fillId="30" borderId="3" xfId="3042" applyNumberFormat="1" applyFont="1" applyFill="1" applyBorder="1" applyAlignment="1">
      <alignment horizontal="center" vertical="center"/>
    </xf>
    <xf numFmtId="0" fontId="117" fillId="0" borderId="52" xfId="3042" applyNumberFormat="1" applyFont="1" applyFill="1" applyBorder="1" applyAlignment="1">
      <alignment horizontal="center" vertical="center"/>
    </xf>
    <xf numFmtId="41" fontId="114" fillId="31" borderId="32" xfId="3042" applyNumberFormat="1" applyFont="1" applyFill="1" applyBorder="1" applyAlignment="1">
      <alignment horizontal="center" vertical="center" shrinkToFit="1"/>
    </xf>
    <xf numFmtId="0" fontId="114" fillId="0" borderId="1" xfId="3042" applyNumberFormat="1" applyFont="1" applyFill="1" applyBorder="1" applyAlignment="1">
      <alignment horizontal="left" vertical="center" shrinkToFit="1"/>
    </xf>
    <xf numFmtId="38" fontId="114" fillId="30" borderId="3" xfId="3042" applyNumberFormat="1" applyFont="1" applyFill="1" applyBorder="1" applyAlignment="1">
      <alignment horizontal="centerContinuous" vertical="center"/>
    </xf>
    <xf numFmtId="38" fontId="114" fillId="30" borderId="32" xfId="3042" applyNumberFormat="1" applyFont="1" applyFill="1" applyBorder="1" applyAlignment="1">
      <alignment horizontal="centerContinuous" vertical="center"/>
    </xf>
    <xf numFmtId="38" fontId="114" fillId="30" borderId="32" xfId="3042" applyNumberFormat="1" applyFont="1" applyFill="1" applyBorder="1" applyAlignment="1">
      <alignment horizontal="center" vertical="center"/>
    </xf>
    <xf numFmtId="41" fontId="117" fillId="0" borderId="49" xfId="3042" applyNumberFormat="1" applyFont="1" applyFill="1" applyBorder="1" applyAlignment="1">
      <alignment horizontal="center" vertical="center"/>
    </xf>
    <xf numFmtId="41" fontId="114" fillId="0" borderId="52" xfId="3042" applyNumberFormat="1" applyFont="1" applyFill="1" applyBorder="1" applyAlignment="1">
      <alignment horizontal="right" vertical="center"/>
    </xf>
    <xf numFmtId="41" fontId="9" fillId="25" borderId="47" xfId="2074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horizontal="center" vertical="center" wrapText="1"/>
    </xf>
    <xf numFmtId="0" fontId="11" fillId="0" borderId="0" xfId="2913" applyFont="1" applyFill="1" applyAlignment="1">
      <alignment vertical="center"/>
    </xf>
    <xf numFmtId="41" fontId="11" fillId="0" borderId="3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0" fontId="47" fillId="0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0" fontId="47" fillId="0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41" fontId="11" fillId="34" borderId="33" xfId="2913" applyNumberFormat="1" applyFont="1" applyFill="1" applyBorder="1" applyAlignment="1">
      <alignment vertical="center" shrinkToFit="1"/>
    </xf>
    <xf numFmtId="38" fontId="114" fillId="0" borderId="0" xfId="3042" applyNumberFormat="1" applyFont="1" applyFill="1" applyBorder="1" applyAlignment="1">
      <alignment horizontal="centerContinuous" vertical="center"/>
    </xf>
    <xf numFmtId="41" fontId="114" fillId="0" borderId="33" xfId="3042" applyNumberFormat="1" applyFont="1" applyFill="1" applyBorder="1" applyAlignment="1">
      <alignment horizontal="center" vertical="center"/>
    </xf>
    <xf numFmtId="0" fontId="11" fillId="0" borderId="0" xfId="2913" applyFont="1" applyFill="1" applyAlignment="1">
      <alignment vertical="center"/>
    </xf>
    <xf numFmtId="41" fontId="11" fillId="0" borderId="3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0" fontId="47" fillId="0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0" fontId="47" fillId="0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41" fontId="114" fillId="0" borderId="32" xfId="3042" applyNumberFormat="1" applyFont="1" applyFill="1" applyBorder="1" applyAlignment="1">
      <alignment horizontal="center" vertical="center"/>
    </xf>
    <xf numFmtId="38" fontId="117" fillId="31" borderId="50" xfId="3042" applyNumberFormat="1" applyFont="1" applyFill="1" applyBorder="1" applyAlignment="1">
      <alignment horizontal="left" vertical="center"/>
    </xf>
    <xf numFmtId="41" fontId="114" fillId="0" borderId="33" xfId="3042" applyNumberFormat="1" applyFont="1" applyFill="1" applyBorder="1" applyAlignment="1">
      <alignment horizontal="left" vertical="center" shrinkToFit="1"/>
    </xf>
    <xf numFmtId="41" fontId="114" fillId="0" borderId="62" xfId="3042" applyNumberFormat="1" applyFont="1" applyFill="1" applyBorder="1" applyAlignment="1">
      <alignment horizontal="right" vertical="center"/>
    </xf>
    <xf numFmtId="0" fontId="11" fillId="0" borderId="0" xfId="2913" applyFont="1" applyFill="1" applyAlignment="1">
      <alignment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0" fontId="11" fillId="0" borderId="0" xfId="2913" applyFont="1" applyFill="1" applyAlignment="1">
      <alignment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41" fontId="114" fillId="0" borderId="33" xfId="3042" applyNumberFormat="1" applyFont="1" applyFill="1" applyBorder="1" applyAlignment="1">
      <alignment horizontal="left" vertical="center"/>
    </xf>
    <xf numFmtId="0" fontId="11" fillId="0" borderId="0" xfId="2913" applyFont="1" applyFill="1" applyAlignment="1">
      <alignment vertical="center"/>
    </xf>
    <xf numFmtId="41" fontId="114" fillId="0" borderId="0" xfId="3042" applyNumberFormat="1" applyFont="1" applyFill="1" applyAlignment="1">
      <alignment vertical="center"/>
    </xf>
    <xf numFmtId="41" fontId="114" fillId="0" borderId="3" xfId="3042" applyNumberFormat="1" applyFont="1" applyFill="1" applyBorder="1" applyAlignment="1">
      <alignment horizontal="center" vertical="center"/>
    </xf>
    <xf numFmtId="41" fontId="114" fillId="0" borderId="3" xfId="3042" applyNumberFormat="1" applyFont="1" applyFill="1" applyBorder="1" applyAlignment="1">
      <alignment horizontal="right" vertical="center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41" fontId="114" fillId="0" borderId="3" xfId="3042" applyNumberFormat="1" applyFont="1" applyFill="1" applyBorder="1" applyAlignment="1">
      <alignment horizontal="left" vertical="center" shrinkToFit="1"/>
    </xf>
    <xf numFmtId="0" fontId="9" fillId="0" borderId="17" xfId="0" applyFont="1" applyFill="1" applyBorder="1">
      <alignment vertical="center"/>
    </xf>
    <xf numFmtId="0" fontId="9" fillId="0" borderId="50" xfId="0" applyFont="1" applyFill="1" applyBorder="1">
      <alignment vertical="center"/>
    </xf>
    <xf numFmtId="0" fontId="9" fillId="0" borderId="3" xfId="0" applyFont="1" applyFill="1" applyBorder="1">
      <alignment vertical="center"/>
    </xf>
    <xf numFmtId="9" fontId="9" fillId="0" borderId="3" xfId="0" applyNumberFormat="1" applyFont="1" applyFill="1" applyBorder="1" applyAlignment="1">
      <alignment horizontal="center" vertical="center"/>
    </xf>
    <xf numFmtId="0" fontId="9" fillId="0" borderId="32" xfId="0" applyFont="1" applyFill="1" applyBorder="1">
      <alignment vertical="center"/>
    </xf>
    <xf numFmtId="41" fontId="114" fillId="0" borderId="32" xfId="3042" applyNumberFormat="1" applyFont="1" applyFill="1" applyBorder="1" applyAlignment="1">
      <alignment horizontal="center" vertical="center" shrinkToFit="1"/>
    </xf>
    <xf numFmtId="38" fontId="117" fillId="31" borderId="32" xfId="3042" applyNumberFormat="1" applyFont="1" applyFill="1" applyBorder="1" applyAlignment="1">
      <alignment horizontal="left" vertical="center" shrinkToFit="1"/>
    </xf>
    <xf numFmtId="38" fontId="114" fillId="0" borderId="49" xfId="3042" applyNumberFormat="1" applyFont="1" applyFill="1" applyBorder="1" applyAlignment="1">
      <alignment horizontal="left" vertical="center" shrinkToFit="1"/>
    </xf>
    <xf numFmtId="0" fontId="10" fillId="0" borderId="0" xfId="0" applyFont="1">
      <alignment vertical="center"/>
    </xf>
    <xf numFmtId="38" fontId="114" fillId="30" borderId="3" xfId="3042" applyNumberFormat="1" applyFont="1" applyFill="1" applyBorder="1" applyAlignment="1">
      <alignment horizontal="center" vertical="center"/>
    </xf>
    <xf numFmtId="41" fontId="114" fillId="0" borderId="0" xfId="3042" applyNumberFormat="1" applyFont="1" applyFill="1" applyAlignment="1">
      <alignment vertical="center"/>
    </xf>
    <xf numFmtId="41" fontId="114" fillId="31" borderId="33" xfId="3042" applyNumberFormat="1" applyFont="1" applyFill="1" applyBorder="1" applyAlignment="1">
      <alignment horizontal="center" vertical="center"/>
    </xf>
    <xf numFmtId="41" fontId="114" fillId="31" borderId="3" xfId="3042" applyNumberFormat="1" applyFont="1" applyFill="1" applyBorder="1" applyAlignment="1">
      <alignment horizontal="center" vertical="center"/>
    </xf>
    <xf numFmtId="0" fontId="117" fillId="31" borderId="3" xfId="3042" applyNumberFormat="1" applyFont="1" applyFill="1" applyBorder="1" applyAlignment="1">
      <alignment horizontal="left" vertical="center" shrinkToFit="1"/>
    </xf>
    <xf numFmtId="0" fontId="117" fillId="31" borderId="32" xfId="3042" applyNumberFormat="1" applyFont="1" applyFill="1" applyBorder="1" applyAlignment="1">
      <alignment horizontal="center" vertical="center"/>
    </xf>
    <xf numFmtId="41" fontId="114" fillId="31" borderId="33" xfId="3042" applyNumberFormat="1" applyFont="1" applyFill="1" applyBorder="1" applyAlignment="1">
      <alignment horizontal="right" vertical="center"/>
    </xf>
    <xf numFmtId="41" fontId="114" fillId="31" borderId="32" xfId="3042" applyNumberFormat="1" applyFont="1" applyFill="1" applyBorder="1" applyAlignment="1">
      <alignment horizontal="center" vertical="center"/>
    </xf>
    <xf numFmtId="38" fontId="114" fillId="0" borderId="0" xfId="3042" applyNumberFormat="1" applyFont="1" applyFill="1" applyBorder="1" applyAlignment="1">
      <alignment horizontal="centerContinuous" vertical="center"/>
    </xf>
    <xf numFmtId="41" fontId="114" fillId="31" borderId="50" xfId="3042" applyNumberFormat="1" applyFont="1" applyFill="1" applyBorder="1" applyAlignment="1">
      <alignment horizontal="right" vertical="center"/>
    </xf>
    <xf numFmtId="38" fontId="114" fillId="0" borderId="0" xfId="3042" applyNumberFormat="1" applyFont="1" applyFill="1" applyAlignment="1">
      <alignment vertical="center"/>
    </xf>
    <xf numFmtId="41" fontId="117" fillId="0" borderId="33" xfId="3042" applyNumberFormat="1" applyFont="1" applyFill="1" applyBorder="1" applyAlignment="1">
      <alignment horizontal="center" vertical="center"/>
    </xf>
    <xf numFmtId="41" fontId="117" fillId="0" borderId="1" xfId="3042" applyNumberFormat="1" applyFont="1" applyFill="1" applyBorder="1" applyAlignment="1">
      <alignment horizontal="center" vertical="center"/>
    </xf>
    <xf numFmtId="0" fontId="117" fillId="0" borderId="33" xfId="3042" applyNumberFormat="1" applyFont="1" applyFill="1" applyBorder="1" applyAlignment="1">
      <alignment horizontal="center" vertical="center"/>
    </xf>
    <xf numFmtId="0" fontId="117" fillId="31" borderId="33" xfId="3042" applyNumberFormat="1" applyFont="1" applyFill="1" applyBorder="1" applyAlignment="1">
      <alignment horizontal="left" vertical="center"/>
    </xf>
    <xf numFmtId="38" fontId="114" fillId="33" borderId="3" xfId="3042" applyNumberFormat="1" applyFont="1" applyFill="1" applyBorder="1" applyAlignment="1">
      <alignment horizontal="left" vertical="center" shrinkToFit="1"/>
    </xf>
    <xf numFmtId="38" fontId="114" fillId="33" borderId="32" xfId="3042" applyNumberFormat="1" applyFont="1" applyFill="1" applyBorder="1" applyAlignment="1">
      <alignment horizontal="left" vertical="center" shrinkToFit="1"/>
    </xf>
    <xf numFmtId="0" fontId="117" fillId="33" borderId="33" xfId="3042" applyNumberFormat="1" applyFont="1" applyFill="1" applyBorder="1" applyAlignment="1">
      <alignment horizontal="left" vertical="center" shrinkToFit="1"/>
    </xf>
    <xf numFmtId="41" fontId="114" fillId="0" borderId="3" xfId="0" quotePrefix="1" applyNumberFormat="1" applyFont="1" applyFill="1" applyBorder="1" applyAlignment="1">
      <alignment horizontal="left" vertical="center"/>
    </xf>
    <xf numFmtId="41" fontId="117" fillId="0" borderId="3" xfId="3042" applyNumberFormat="1" applyFont="1" applyFill="1" applyBorder="1" applyAlignment="1">
      <alignment horizontal="center" vertical="center"/>
    </xf>
    <xf numFmtId="0" fontId="114" fillId="0" borderId="3" xfId="3042" applyNumberFormat="1" applyFont="1" applyFill="1" applyBorder="1" applyAlignment="1">
      <alignment horizontal="left" vertical="center" shrinkToFit="1"/>
    </xf>
    <xf numFmtId="0" fontId="114" fillId="33" borderId="32" xfId="3042" applyNumberFormat="1" applyFont="1" applyFill="1" applyBorder="1" applyAlignment="1">
      <alignment horizontal="left" vertical="center" shrinkToFit="1"/>
    </xf>
    <xf numFmtId="41" fontId="117" fillId="0" borderId="32" xfId="3042" applyNumberFormat="1" applyFont="1" applyFill="1" applyBorder="1" applyAlignment="1">
      <alignment horizontal="center" vertical="center"/>
    </xf>
    <xf numFmtId="0" fontId="114" fillId="0" borderId="32" xfId="3042" applyNumberFormat="1" applyFont="1" applyFill="1" applyBorder="1" applyAlignment="1">
      <alignment horizontal="center" vertical="center"/>
    </xf>
    <xf numFmtId="41" fontId="114" fillId="0" borderId="33" xfId="3042" applyNumberFormat="1" applyFont="1" applyFill="1" applyBorder="1" applyAlignment="1">
      <alignment horizontal="right" vertical="center"/>
    </xf>
    <xf numFmtId="38" fontId="114" fillId="33" borderId="33" xfId="3042" applyNumberFormat="1" applyFont="1" applyFill="1" applyBorder="1" applyAlignment="1">
      <alignment horizontal="left" vertical="center" shrinkToFit="1"/>
    </xf>
    <xf numFmtId="38" fontId="114" fillId="0" borderId="0" xfId="3042" applyNumberFormat="1" applyFont="1" applyFill="1" applyBorder="1" applyAlignment="1">
      <alignment horizontal="centerContinuous" vertical="center"/>
    </xf>
    <xf numFmtId="38" fontId="114" fillId="33" borderId="50" xfId="3042" applyNumberFormat="1" applyFont="1" applyFill="1" applyBorder="1" applyAlignment="1">
      <alignment horizontal="left" vertical="center" shrinkToFit="1"/>
    </xf>
    <xf numFmtId="41" fontId="114" fillId="0" borderId="50" xfId="3042" applyNumberFormat="1" applyFont="1" applyFill="1" applyBorder="1" applyAlignment="1">
      <alignment horizontal="right" vertical="center"/>
    </xf>
    <xf numFmtId="0" fontId="114" fillId="33" borderId="3" xfId="3042" applyNumberFormat="1" applyFont="1" applyFill="1" applyBorder="1" applyAlignment="1">
      <alignment horizontal="left" vertical="center" shrinkToFit="1"/>
    </xf>
    <xf numFmtId="38" fontId="114" fillId="0" borderId="32" xfId="3042" applyNumberFormat="1" applyFont="1" applyFill="1" applyBorder="1" applyAlignment="1">
      <alignment horizontal="left" vertical="center" shrinkToFit="1"/>
    </xf>
    <xf numFmtId="38" fontId="114" fillId="30" borderId="3" xfId="3042" applyNumberFormat="1" applyFont="1" applyFill="1" applyBorder="1" applyAlignment="1">
      <alignment horizontal="center" vertical="center"/>
    </xf>
    <xf numFmtId="0" fontId="117" fillId="0" borderId="3" xfId="3042" applyNumberFormat="1" applyFont="1" applyFill="1" applyBorder="1" applyAlignment="1">
      <alignment horizontal="center" vertical="center"/>
    </xf>
    <xf numFmtId="41" fontId="114" fillId="0" borderId="3" xfId="3042" applyNumberFormat="1" applyFont="1" applyFill="1" applyBorder="1" applyAlignment="1">
      <alignment horizontal="left" vertical="center"/>
    </xf>
    <xf numFmtId="0" fontId="114" fillId="0" borderId="3" xfId="3042" applyNumberFormat="1" applyFont="1" applyFill="1" applyBorder="1" applyAlignment="1">
      <alignment horizontal="center" vertical="center"/>
    </xf>
    <xf numFmtId="41" fontId="117" fillId="0" borderId="3" xfId="3042" applyNumberFormat="1" applyFont="1" applyFill="1" applyBorder="1" applyAlignment="1">
      <alignment horizontal="left" vertical="center" shrinkToFit="1"/>
    </xf>
    <xf numFmtId="0" fontId="11" fillId="0" borderId="0" xfId="2913" applyFont="1" applyFill="1" applyAlignment="1">
      <alignment vertical="center"/>
    </xf>
    <xf numFmtId="41" fontId="11" fillId="0" borderId="33" xfId="2913" applyNumberFormat="1" applyFont="1" applyFill="1" applyBorder="1" applyAlignment="1">
      <alignment vertical="center" shrinkToFit="1"/>
    </xf>
    <xf numFmtId="41" fontId="11" fillId="0" borderId="3" xfId="2913" applyNumberFormat="1" applyFont="1" applyFill="1" applyBorder="1" applyAlignment="1">
      <alignment vertical="center" wrapText="1"/>
    </xf>
    <xf numFmtId="0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/>
    </xf>
    <xf numFmtId="41" fontId="11" fillId="0" borderId="3" xfId="2913" applyNumberFormat="1" applyFont="1" applyFill="1" applyBorder="1" applyAlignment="1">
      <alignment horizontal="center" vertical="center" wrapText="1"/>
    </xf>
    <xf numFmtId="0" fontId="47" fillId="0" borderId="32" xfId="2913" applyFont="1" applyFill="1" applyBorder="1" applyAlignment="1">
      <alignment horizontal="center" vertical="center" wrapText="1"/>
    </xf>
    <xf numFmtId="41" fontId="11" fillId="0" borderId="3" xfId="2913" applyNumberFormat="1" applyFont="1" applyFill="1" applyBorder="1" applyAlignment="1">
      <alignment vertical="center" shrinkToFit="1"/>
    </xf>
    <xf numFmtId="41" fontId="9" fillId="0" borderId="3" xfId="0" applyNumberFormat="1" applyFont="1" applyBorder="1">
      <alignment vertical="center"/>
    </xf>
    <xf numFmtId="41" fontId="9" fillId="0" borderId="31" xfId="2074" applyNumberFormat="1" applyFont="1" applyBorder="1">
      <alignment vertical="center"/>
    </xf>
    <xf numFmtId="41" fontId="9" fillId="0" borderId="3" xfId="2074" applyNumberFormat="1" applyFont="1" applyBorder="1">
      <alignment vertical="center"/>
    </xf>
    <xf numFmtId="41" fontId="15" fillId="0" borderId="3" xfId="2074" applyNumberFormat="1" applyFont="1" applyBorder="1">
      <alignment vertical="center"/>
    </xf>
    <xf numFmtId="41" fontId="9" fillId="0" borderId="3" xfId="2074" applyNumberFormat="1" applyFont="1" applyFill="1" applyBorder="1">
      <alignment vertical="center"/>
    </xf>
    <xf numFmtId="0" fontId="10" fillId="0" borderId="0" xfId="0" applyFont="1">
      <alignment vertical="center"/>
    </xf>
    <xf numFmtId="41" fontId="15" fillId="0" borderId="40" xfId="2074" applyNumberFormat="1" applyFont="1" applyBorder="1">
      <alignment vertical="center"/>
    </xf>
    <xf numFmtId="0" fontId="9" fillId="0" borderId="40" xfId="0" applyFont="1" applyBorder="1">
      <alignment vertical="center"/>
    </xf>
    <xf numFmtId="0" fontId="9" fillId="0" borderId="40" xfId="0" applyFont="1" applyBorder="1" applyAlignment="1">
      <alignment horizontal="center" vertical="center"/>
    </xf>
    <xf numFmtId="0" fontId="9" fillId="0" borderId="64" xfId="0" applyFont="1" applyBorder="1">
      <alignment vertical="center"/>
    </xf>
    <xf numFmtId="0" fontId="9" fillId="0" borderId="66" xfId="0" applyFont="1" applyBorder="1">
      <alignment vertical="center"/>
    </xf>
    <xf numFmtId="0" fontId="9" fillId="0" borderId="66" xfId="0" applyFont="1" applyBorder="1" applyAlignment="1">
      <alignment horizontal="center" vertical="center"/>
    </xf>
    <xf numFmtId="0" fontId="9" fillId="0" borderId="67" xfId="0" applyFont="1" applyBorder="1">
      <alignment vertical="center"/>
    </xf>
    <xf numFmtId="41" fontId="9" fillId="0" borderId="66" xfId="2074" applyNumberFormat="1" applyFont="1" applyBorder="1">
      <alignment vertical="center"/>
    </xf>
    <xf numFmtId="9" fontId="114" fillId="0" borderId="3" xfId="3042" applyNumberFormat="1" applyFont="1" applyFill="1" applyBorder="1" applyAlignment="1">
      <alignment horizontal="left" vertical="center" shrinkToFit="1"/>
    </xf>
    <xf numFmtId="0" fontId="185" fillId="0" borderId="43" xfId="0" applyFont="1" applyBorder="1">
      <alignment vertical="center"/>
    </xf>
    <xf numFmtId="0" fontId="178" fillId="0" borderId="4" xfId="0" applyFont="1" applyBorder="1" applyAlignment="1">
      <alignment horizontal="center" vertical="center" wrapText="1"/>
    </xf>
    <xf numFmtId="0" fontId="178" fillId="0" borderId="0" xfId="0" applyFont="1" applyBorder="1" applyAlignment="1">
      <alignment horizontal="center" vertical="center"/>
    </xf>
    <xf numFmtId="0" fontId="178" fillId="0" borderId="45" xfId="0" applyFont="1" applyBorder="1" applyAlignment="1">
      <alignment horizontal="center" vertical="center"/>
    </xf>
    <xf numFmtId="0" fontId="179" fillId="0" borderId="4" xfId="0" applyFont="1" applyBorder="1" applyAlignment="1">
      <alignment horizontal="center" vertical="center" wrapText="1"/>
    </xf>
    <xf numFmtId="0" fontId="179" fillId="0" borderId="0" xfId="0" applyFont="1" applyBorder="1" applyAlignment="1">
      <alignment horizontal="center" vertical="center"/>
    </xf>
    <xf numFmtId="0" fontId="179" fillId="0" borderId="45" xfId="0" applyFont="1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181" fillId="0" borderId="0" xfId="0" applyFont="1" applyAlignment="1">
      <alignment horizontal="center" vertical="center"/>
    </xf>
    <xf numFmtId="0" fontId="0" fillId="0" borderId="3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38" fontId="9" fillId="25" borderId="47" xfId="0" applyNumberFormat="1" applyFont="1" applyFill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177" fontId="7" fillId="0" borderId="0" xfId="3043" applyNumberFormat="1" applyFont="1" applyAlignment="1">
      <alignment horizontal="center" vertical="center"/>
    </xf>
    <xf numFmtId="41" fontId="114" fillId="30" borderId="3" xfId="2074" applyFont="1" applyFill="1" applyBorder="1" applyAlignment="1">
      <alignment horizontal="center" vertical="center"/>
    </xf>
    <xf numFmtId="38" fontId="114" fillId="30" borderId="3" xfId="3042" applyNumberFormat="1" applyFont="1" applyFill="1" applyBorder="1" applyAlignment="1">
      <alignment horizontal="center" vertical="center"/>
    </xf>
    <xf numFmtId="0" fontId="114" fillId="30" borderId="40" xfId="3042" applyNumberFormat="1" applyFont="1" applyFill="1" applyBorder="1" applyAlignment="1">
      <alignment horizontal="center" vertical="center"/>
    </xf>
    <xf numFmtId="0" fontId="114" fillId="30" borderId="31" xfId="3042" applyNumberFormat="1" applyFont="1" applyFill="1" applyBorder="1" applyAlignment="1">
      <alignment horizontal="center" vertical="center"/>
    </xf>
    <xf numFmtId="0" fontId="114" fillId="30" borderId="40" xfId="3042" applyNumberFormat="1" applyFont="1" applyFill="1" applyBorder="1" applyAlignment="1">
      <alignment horizontal="center" vertical="center" shrinkToFit="1"/>
    </xf>
    <xf numFmtId="0" fontId="114" fillId="30" borderId="31" xfId="3042" applyNumberFormat="1" applyFont="1" applyFill="1" applyBorder="1" applyAlignment="1">
      <alignment horizontal="center" vertical="center" shrinkToFit="1"/>
    </xf>
    <xf numFmtId="38" fontId="114" fillId="30" borderId="50" xfId="3042" applyNumberFormat="1" applyFont="1" applyFill="1" applyBorder="1" applyAlignment="1">
      <alignment horizontal="center" vertical="center"/>
    </xf>
    <xf numFmtId="41" fontId="114" fillId="30" borderId="33" xfId="2074" applyFont="1" applyFill="1" applyBorder="1" applyAlignment="1">
      <alignment horizontal="center" vertical="center"/>
    </xf>
    <xf numFmtId="38" fontId="114" fillId="30" borderId="33" xfId="3042" applyNumberFormat="1" applyFont="1" applyFill="1" applyBorder="1" applyAlignment="1">
      <alignment horizontal="center" vertical="center"/>
    </xf>
    <xf numFmtId="0" fontId="114" fillId="30" borderId="53" xfId="3042" applyNumberFormat="1" applyFont="1" applyFill="1" applyBorder="1" applyAlignment="1">
      <alignment horizontal="center" vertical="center"/>
    </xf>
    <xf numFmtId="0" fontId="114" fillId="30" borderId="33" xfId="3042" applyNumberFormat="1" applyFont="1" applyFill="1" applyBorder="1" applyAlignment="1">
      <alignment horizontal="center" vertical="center"/>
    </xf>
    <xf numFmtId="0" fontId="114" fillId="30" borderId="51" xfId="3042" applyNumberFormat="1" applyFont="1" applyFill="1" applyBorder="1" applyAlignment="1">
      <alignment horizontal="center" vertical="center" shrinkToFit="1"/>
    </xf>
    <xf numFmtId="0" fontId="114" fillId="30" borderId="3" xfId="3042" applyNumberFormat="1" applyFont="1" applyFill="1" applyBorder="1" applyAlignment="1">
      <alignment horizontal="center" vertical="center" shrinkToFit="1"/>
    </xf>
    <xf numFmtId="0" fontId="114" fillId="30" borderId="54" xfId="3042" applyNumberFormat="1" applyFont="1" applyFill="1" applyBorder="1" applyAlignment="1">
      <alignment horizontal="center" vertical="center"/>
    </xf>
    <xf numFmtId="0" fontId="114" fillId="30" borderId="32" xfId="3042" applyNumberFormat="1" applyFont="1" applyFill="1" applyBorder="1" applyAlignment="1">
      <alignment horizontal="center" vertical="center"/>
    </xf>
    <xf numFmtId="38" fontId="114" fillId="30" borderId="61" xfId="3042" applyNumberFormat="1" applyFont="1" applyFill="1" applyBorder="1" applyAlignment="1">
      <alignment horizontal="center" vertical="center"/>
    </xf>
    <xf numFmtId="38" fontId="114" fillId="30" borderId="51" xfId="3042" applyNumberFormat="1" applyFont="1" applyFill="1" applyBorder="1" applyAlignment="1">
      <alignment horizontal="center" vertical="center"/>
    </xf>
    <xf numFmtId="38" fontId="114" fillId="30" borderId="54" xfId="3042" applyNumberFormat="1" applyFont="1" applyFill="1" applyBorder="1" applyAlignment="1">
      <alignment horizontal="center" vertical="center"/>
    </xf>
    <xf numFmtId="38" fontId="114" fillId="30" borderId="53" xfId="3042" applyNumberFormat="1" applyFont="1" applyFill="1" applyBorder="1" applyAlignment="1">
      <alignment horizontal="center" vertical="center"/>
    </xf>
    <xf numFmtId="38" fontId="114" fillId="30" borderId="54" xfId="3042" applyNumberFormat="1" applyFont="1" applyFill="1" applyBorder="1" applyAlignment="1">
      <alignment horizontal="center" vertical="center" shrinkToFit="1"/>
    </xf>
    <xf numFmtId="38" fontId="114" fillId="30" borderId="32" xfId="3042" applyNumberFormat="1" applyFont="1" applyFill="1" applyBorder="1" applyAlignment="1">
      <alignment horizontal="center" vertical="center" shrinkToFit="1"/>
    </xf>
    <xf numFmtId="0" fontId="0" fillId="31" borderId="54" xfId="0" applyFill="1" applyBorder="1" applyAlignment="1">
      <alignment horizontal="center" vertical="center"/>
    </xf>
    <xf numFmtId="0" fontId="0" fillId="31" borderId="32" xfId="0" applyFill="1" applyBorder="1" applyAlignment="1">
      <alignment horizontal="center" vertical="center"/>
    </xf>
    <xf numFmtId="0" fontId="0" fillId="31" borderId="3" xfId="0" applyFill="1" applyBorder="1" applyAlignment="1">
      <alignment horizontal="center" vertical="center" wrapText="1"/>
    </xf>
    <xf numFmtId="0" fontId="0" fillId="31" borderId="3" xfId="0" applyFill="1" applyBorder="1" applyAlignment="1">
      <alignment horizontal="center" vertical="center"/>
    </xf>
    <xf numFmtId="0" fontId="0" fillId="31" borderId="40" xfId="0" applyFill="1" applyBorder="1" applyAlignment="1">
      <alignment horizontal="center" vertical="center" wrapText="1"/>
    </xf>
    <xf numFmtId="0" fontId="0" fillId="31" borderId="31" xfId="0" applyFill="1" applyBorder="1" applyAlignment="1">
      <alignment horizontal="center" vertical="center" wrapText="1"/>
    </xf>
    <xf numFmtId="0" fontId="0" fillId="31" borderId="51" xfId="0" applyFill="1" applyBorder="1" applyAlignment="1">
      <alignment horizontal="center" vertical="center"/>
    </xf>
    <xf numFmtId="0" fontId="0" fillId="31" borderId="53" xfId="0" applyFill="1" applyBorder="1" applyAlignment="1">
      <alignment horizontal="center" vertical="center" shrinkToFit="1"/>
    </xf>
    <xf numFmtId="0" fontId="0" fillId="31" borderId="33" xfId="0" applyFill="1" applyBorder="1" applyAlignment="1">
      <alignment horizontal="center" vertical="center" shrinkToFit="1"/>
    </xf>
    <xf numFmtId="0" fontId="0" fillId="31" borderId="51" xfId="0" applyFill="1" applyBorder="1" applyAlignment="1">
      <alignment horizontal="center" vertical="center" wrapText="1"/>
    </xf>
    <xf numFmtId="0" fontId="0" fillId="31" borderId="51" xfId="0" applyFill="1" applyBorder="1" applyAlignment="1">
      <alignment horizontal="center" vertical="center" shrinkToFit="1"/>
    </xf>
    <xf numFmtId="0" fontId="0" fillId="31" borderId="3" xfId="0" applyFill="1" applyBorder="1" applyAlignment="1">
      <alignment horizontal="center" vertical="center" shrinkToFit="1"/>
    </xf>
  </cellXfs>
  <cellStyles count="3848">
    <cellStyle name="' '" xfId="1"/>
    <cellStyle name="          _x000d__x000a_386grabber=vga.3gr_x000d__x000a_" xfId="2"/>
    <cellStyle name="Ი_x000b_" xfId="3"/>
    <cellStyle name="&quot;" xfId="4"/>
    <cellStyle name="&quot;_1)광주과학관시설" xfId="5"/>
    <cellStyle name="&quot;_1)광주과학관시설0331" xfId="6"/>
    <cellStyle name="&quot;큰제목&quot;" xfId="7"/>
    <cellStyle name="#" xfId="8"/>
    <cellStyle name="#,##0" xfId="9"/>
    <cellStyle name="#,##0.0" xfId="10"/>
    <cellStyle name="#,##0.00" xfId="11"/>
    <cellStyle name="#,##0.000" xfId="12"/>
    <cellStyle name="#,##0_1. 노면결빙감지설비(화흥-매립식-A-최종)" xfId="13"/>
    <cellStyle name="#_1)남북교류전시" xfId="14"/>
    <cellStyle name="#_1)농경문화관 전시" xfId="15"/>
    <cellStyle name="#_1. 의장" xfId="16"/>
    <cellStyle name="#_1. 의장(영상관)-1" xfId="17"/>
    <cellStyle name="#_1. 의장-1" xfId="18"/>
    <cellStyle name="#_1. 의장-1_1. 의장-1" xfId="19"/>
    <cellStyle name="#_1.의장(DMZ)" xfId="20"/>
    <cellStyle name="#_5.영상HW-3" xfId="21"/>
    <cellStyle name="#_5.영상HW-3_1. 의장-1" xfId="22"/>
    <cellStyle name="#_우표제작" xfId="23"/>
    <cellStyle name="#_재난도로관리종합상황실" xfId="24"/>
    <cellStyle name="$" xfId="25"/>
    <cellStyle name="$_0008금감원통합감독검사정보시스템" xfId="26"/>
    <cellStyle name="$_0009김포공항LED교체공사(광일)" xfId="27"/>
    <cellStyle name="$_0011KIST소각설비제작설치" xfId="28"/>
    <cellStyle name="$_0011긴급전화기정산(99년형광일)" xfId="29"/>
    <cellStyle name="$_0011부산종합경기장전광판" xfId="30"/>
    <cellStyle name="$_0011부산종합경기장전광판_1)농경문화관 전시" xfId="31"/>
    <cellStyle name="$_0011부산종합경기장전광판_1. 경북염색조합" xfId="32"/>
    <cellStyle name="$_0011부산종합경기장전광판_1. 경북염색조합123" xfId="33"/>
    <cellStyle name="$_0011부산종합경기장전광판_1. 노면결빙감지설비(화흥-매립식-A-최종)" xfId="34"/>
    <cellStyle name="$_0011부산종합경기장전광판_1. 전시물" xfId="35"/>
    <cellStyle name="$_0011부산종합경기장전광판_10-1. 의장(영상관)" xfId="36"/>
    <cellStyle name="$_0011부산종합경기장전광판_D.보라산업" xfId="37"/>
    <cellStyle name="$_0011부산종합경기장전광판_강원지역본부(2006년_060109)" xfId="38"/>
    <cellStyle name="$_0011부산종합경기장전광판_경남지역본부-" xfId="39"/>
    <cellStyle name="$_0011부산종합경기장전광판_경북지역본부-" xfId="40"/>
    <cellStyle name="$_0011부산종합경기장전광판_수입원가계산서(앤화)" xfId="41"/>
    <cellStyle name="$_0011부산종합경기장전광판_신·재생에너지홍보관 전시물제작(전시조합)" xfId="42"/>
    <cellStyle name="$_0011부산종합경기장전광판_중부지역본부-" xfId="43"/>
    <cellStyle name="$_0011부산종합경기장전광판_축중기제조" xfId="44"/>
    <cellStyle name="$_0011부산종합경기장전광판_충청지역본부-" xfId="45"/>
    <cellStyle name="$_0011부산종합경기장전광판_통행료면탈방지시스템(최종)" xfId="46"/>
    <cellStyle name="$_0011부산종합경기장전광판_호남지역본부-" xfId="47"/>
    <cellStyle name="$_0012문화유적지표석제작설치" xfId="48"/>
    <cellStyle name="$_0102국제조명신공항분수조명" xfId="49"/>
    <cellStyle name="$_0102국제조명신공항분수조명_1)농경문화관 전시" xfId="50"/>
    <cellStyle name="$_0102국제조명신공항분수조명_1. 경북염색조합" xfId="51"/>
    <cellStyle name="$_0102국제조명신공항분수조명_1. 경북염색조합123" xfId="52"/>
    <cellStyle name="$_0102국제조명신공항분수조명_1. 노면결빙감지설비(화흥-매립식-A-최종)" xfId="53"/>
    <cellStyle name="$_0102국제조명신공항분수조명_1. 전시물" xfId="54"/>
    <cellStyle name="$_0102국제조명신공항분수조명_10-1. 의장(영상관)" xfId="55"/>
    <cellStyle name="$_0102국제조명신공항분수조명_D.보라산업" xfId="56"/>
    <cellStyle name="$_0102국제조명신공항분수조명_강원지역본부(2006년_060109)" xfId="57"/>
    <cellStyle name="$_0102국제조명신공항분수조명_경남지역본부-" xfId="58"/>
    <cellStyle name="$_0102국제조명신공항분수조명_경북지역본부-" xfId="59"/>
    <cellStyle name="$_0102국제조명신공항분수조명_수입원가계산서(앤화)" xfId="60"/>
    <cellStyle name="$_0102국제조명신공항분수조명_신·재생에너지홍보관 전시물제작(전시조합)" xfId="61"/>
    <cellStyle name="$_0102국제조명신공항분수조명_중부지역본부-" xfId="62"/>
    <cellStyle name="$_0102국제조명신공항분수조명_축중기제조" xfId="63"/>
    <cellStyle name="$_0102국제조명신공항분수조명_충청지역본부-" xfId="64"/>
    <cellStyle name="$_0102국제조명신공항분수조명_통행료면탈방지시스템(최종)" xfId="65"/>
    <cellStyle name="$_0102국제조명신공항분수조명_호남지역본부-" xfId="66"/>
    <cellStyle name="$_0103회전식현수막게시대제작설치" xfId="67"/>
    <cellStyle name="$_0104포항시침출수처리시스템" xfId="68"/>
    <cellStyle name="$_0105담배자판기개조원가" xfId="69"/>
    <cellStyle name="$_0105담배자판기개조원가_1)농경문화관 전시" xfId="70"/>
    <cellStyle name="$_0105담배자판기개조원가_1. 경북염색조합" xfId="71"/>
    <cellStyle name="$_0105담배자판기개조원가_1. 경북염색조합123" xfId="72"/>
    <cellStyle name="$_0105담배자판기개조원가_1. 노면결빙감지설비(화흥-매립식-A-최종)" xfId="73"/>
    <cellStyle name="$_0105담배자판기개조원가_1. 전시물" xfId="74"/>
    <cellStyle name="$_0105담배자판기개조원가_10-1. 의장(영상관)" xfId="75"/>
    <cellStyle name="$_0105담배자판기개조원가_D.보라산업" xfId="76"/>
    <cellStyle name="$_0105담배자판기개조원가_강원지역본부(2006년_060109)" xfId="77"/>
    <cellStyle name="$_0105담배자판기개조원가_경남지역본부-" xfId="78"/>
    <cellStyle name="$_0105담배자판기개조원가_경북지역본부-" xfId="79"/>
    <cellStyle name="$_0105담배자판기개조원가_수입원가계산서(앤화)" xfId="80"/>
    <cellStyle name="$_0105담배자판기개조원가_신·재생에너지홍보관 전시물제작(전시조합)" xfId="81"/>
    <cellStyle name="$_0105담배자판기개조원가_중부지역본부-" xfId="82"/>
    <cellStyle name="$_0105담배자판기개조원가_축중기제조" xfId="83"/>
    <cellStyle name="$_0105담배자판기개조원가_충청지역본부-" xfId="84"/>
    <cellStyle name="$_0105담배자판기개조원가_통행료면탈방지시스템(최종)" xfId="85"/>
    <cellStyle name="$_0105담배자판기개조원가_호남지역본부-" xfId="86"/>
    <cellStyle name="$_0106LG인버터냉난방기제작-1" xfId="87"/>
    <cellStyle name="$_0106LG인버터냉난방기제작-1_1)농경문화관 전시" xfId="88"/>
    <cellStyle name="$_0106LG인버터냉난방기제작-1_1. 경북염색조합" xfId="89"/>
    <cellStyle name="$_0106LG인버터냉난방기제작-1_1. 경북염색조합123" xfId="90"/>
    <cellStyle name="$_0106LG인버터냉난방기제작-1_1. 노면결빙감지설비(화흥-매립식-A-최종)" xfId="91"/>
    <cellStyle name="$_0106LG인버터냉난방기제작-1_1. 전시물" xfId="92"/>
    <cellStyle name="$_0106LG인버터냉난방기제작-1_10-1. 의장(영상관)" xfId="93"/>
    <cellStyle name="$_0106LG인버터냉난방기제작-1_D.보라산업" xfId="94"/>
    <cellStyle name="$_0106LG인버터냉난방기제작-1_강원지역본부(2006년_060109)" xfId="95"/>
    <cellStyle name="$_0106LG인버터냉난방기제작-1_경남지역본부-" xfId="96"/>
    <cellStyle name="$_0106LG인버터냉난방기제작-1_경북지역본부-" xfId="97"/>
    <cellStyle name="$_0106LG인버터냉난방기제작-1_수입원가계산서(앤화)" xfId="98"/>
    <cellStyle name="$_0106LG인버터냉난방기제작-1_신·재생에너지홍보관 전시물제작(전시조합)" xfId="99"/>
    <cellStyle name="$_0106LG인버터냉난방기제작-1_중부지역본부-" xfId="100"/>
    <cellStyle name="$_0106LG인버터냉난방기제작-1_축중기제조" xfId="101"/>
    <cellStyle name="$_0106LG인버터냉난방기제작-1_충청지역본부-" xfId="102"/>
    <cellStyle name="$_0106LG인버터냉난방기제작-1_통행료면탈방지시스템(최종)" xfId="103"/>
    <cellStyle name="$_0106LG인버터냉난방기제작-1_호남지역본부-" xfId="104"/>
    <cellStyle name="$_0107광전송장비구매설치" xfId="105"/>
    <cellStyle name="$_0107도공IBS설비SW부문(참조)" xfId="106"/>
    <cellStyle name="$_0107문화재복원용목재-8월6일" xfId="107"/>
    <cellStyle name="$_0107문화재복원용목재-8월6일_1)농경문화관 전시" xfId="108"/>
    <cellStyle name="$_0107문화재복원용목재-8월6일_1. 경북염색조합" xfId="109"/>
    <cellStyle name="$_0107문화재복원용목재-8월6일_1. 경북염색조합123" xfId="110"/>
    <cellStyle name="$_0107문화재복원용목재-8월6일_1. 노면결빙감지설비(화흥-매립식-A-최종)" xfId="111"/>
    <cellStyle name="$_0107문화재복원용목재-8월6일_1. 전시물" xfId="112"/>
    <cellStyle name="$_0107문화재복원용목재-8월6일_10-1. 의장(영상관)" xfId="113"/>
    <cellStyle name="$_0107문화재복원용목재-8월6일_D.보라산업" xfId="114"/>
    <cellStyle name="$_0107문화재복원용목재-8월6일_강원지역본부(2006년_060109)" xfId="115"/>
    <cellStyle name="$_0107문화재복원용목재-8월6일_경남지역본부-" xfId="116"/>
    <cellStyle name="$_0107문화재복원용목재-8월6일_경북지역본부-" xfId="117"/>
    <cellStyle name="$_0107문화재복원용목재-8월6일_수입원가계산서(앤화)" xfId="118"/>
    <cellStyle name="$_0107문화재복원용목재-8월6일_신·재생에너지홍보관 전시물제작(전시조합)" xfId="119"/>
    <cellStyle name="$_0107문화재복원용목재-8월6일_중부지역본부-" xfId="120"/>
    <cellStyle name="$_0107문화재복원용목재-8월6일_축중기제조" xfId="121"/>
    <cellStyle name="$_0107문화재복원용목재-8월6일_충청지역본부-" xfId="122"/>
    <cellStyle name="$_0107문화재복원용목재-8월6일_통행료면탈방지시스템(최종)" xfId="123"/>
    <cellStyle name="$_0107문화재복원용목재-8월6일_호남지역본부-" xfId="124"/>
    <cellStyle name="$_0107포천영중수배전반(제조,설치)" xfId="125"/>
    <cellStyle name="$_0108농기반미곡건조기제작설치" xfId="126"/>
    <cellStyle name="$_0108담배인삼공사영업춘추복" xfId="127"/>
    <cellStyle name="$_0108한국전기교통-LED교통신호등((원본))" xfId="128"/>
    <cellStyle name="$_0108한국전기교통-LED교통신호등((원본))_1)농경문화관 전시" xfId="129"/>
    <cellStyle name="$_0108한국전기교통-LED교통신호등((원본))_1. 경북염색조합" xfId="130"/>
    <cellStyle name="$_0108한국전기교통-LED교통신호등((원본))_1. 경북염색조합123" xfId="131"/>
    <cellStyle name="$_0108한국전기교통-LED교통신호등((원본))_1. 노면결빙감지설비(화흥-매립식-A-최종)" xfId="132"/>
    <cellStyle name="$_0108한국전기교통-LED교통신호등((원본))_1. 전시물" xfId="133"/>
    <cellStyle name="$_0108한국전기교통-LED교통신호등((원본))_10-1. 의장(영상관)" xfId="134"/>
    <cellStyle name="$_0108한국전기교통-LED교통신호등((원본))_D.보라산업" xfId="135"/>
    <cellStyle name="$_0108한국전기교통-LED교통신호등((원본))_강원지역본부(2006년_060109)" xfId="136"/>
    <cellStyle name="$_0108한국전기교통-LED교통신호등((원본))_경남지역본부-" xfId="137"/>
    <cellStyle name="$_0108한국전기교통-LED교통신호등((원본))_경북지역본부-" xfId="138"/>
    <cellStyle name="$_0108한국전기교통-LED교통신호등((원본))_수입원가계산서(앤화)" xfId="139"/>
    <cellStyle name="$_0108한국전기교통-LED교통신호등((원본))_신·재생에너지홍보관 전시물제작(전시조합)" xfId="140"/>
    <cellStyle name="$_0108한국전기교통-LED교통신호등((원본))_중부지역본부-" xfId="141"/>
    <cellStyle name="$_0108한국전기교통-LED교통신호등((원본))_축중기제조" xfId="142"/>
    <cellStyle name="$_0108한국전기교통-LED교통신호등((원본))_충청지역본부-" xfId="143"/>
    <cellStyle name="$_0108한국전기교통-LED교통신호등((원본))_통행료면탈방지시스템(최종)" xfId="144"/>
    <cellStyle name="$_0108한국전기교통-LED교통신호등((원본))_호남지역본부-" xfId="145"/>
    <cellStyle name="$_0111해양수산부등명기제작" xfId="146"/>
    <cellStyle name="$_0111핸디소프트-전자표준문서시스템" xfId="147"/>
    <cellStyle name="$_0112금감원사무자동화시스템" xfId="148"/>
    <cellStyle name="$_0112수도권매립지SW원가" xfId="149"/>
    <cellStyle name="$_0112중고원-HRD종합정보망구축(完)" xfId="150"/>
    <cellStyle name="$_0201종합예술회관의자제작설치" xfId="151"/>
    <cellStyle name="$_0201종합예술회관의자제작설치-1" xfId="152"/>
    <cellStyle name="$_0202마사회근무복" xfId="153"/>
    <cellStyle name="$_0202마사회근무복_1)농경문화관 전시" xfId="154"/>
    <cellStyle name="$_0202마사회근무복_1. 경북염색조합" xfId="155"/>
    <cellStyle name="$_0202마사회근무복_1. 경북염색조합123" xfId="156"/>
    <cellStyle name="$_0202마사회근무복_1. 노면결빙감지설비(화흥-매립식-A-최종)" xfId="157"/>
    <cellStyle name="$_0202마사회근무복_1. 전시물" xfId="158"/>
    <cellStyle name="$_0202마사회근무복_10-1. 의장(영상관)" xfId="159"/>
    <cellStyle name="$_0202마사회근무복_D.보라산업" xfId="160"/>
    <cellStyle name="$_0202마사회근무복_강원지역본부(2006년_060109)" xfId="161"/>
    <cellStyle name="$_0202마사회근무복_경남지역본부-" xfId="162"/>
    <cellStyle name="$_0202마사회근무복_경북지역본부-" xfId="163"/>
    <cellStyle name="$_0202마사회근무복_수입원가계산서(앤화)" xfId="164"/>
    <cellStyle name="$_0202마사회근무복_신·재생에너지홍보관 전시물제작(전시조합)" xfId="165"/>
    <cellStyle name="$_0202마사회근무복_중부지역본부-" xfId="166"/>
    <cellStyle name="$_0202마사회근무복_축중기제조" xfId="167"/>
    <cellStyle name="$_0202마사회근무복_충청지역본부-" xfId="168"/>
    <cellStyle name="$_0202마사회근무복_통행료면탈방지시스템(최종)" xfId="169"/>
    <cellStyle name="$_0202마사회근무복_호남지역본부-" xfId="170"/>
    <cellStyle name="$_0202부경교재-승강칠판" xfId="171"/>
    <cellStyle name="$_0202부경교재-승강칠판_1)농경문화관 전시" xfId="172"/>
    <cellStyle name="$_0202부경교재-승강칠판_1. 경북염색조합" xfId="173"/>
    <cellStyle name="$_0202부경교재-승강칠판_1. 경북염색조합123" xfId="174"/>
    <cellStyle name="$_0202부경교재-승강칠판_1. 노면결빙감지설비(화흥-매립식-A-최종)" xfId="175"/>
    <cellStyle name="$_0202부경교재-승강칠판_1. 전시물" xfId="176"/>
    <cellStyle name="$_0202부경교재-승강칠판_10-1. 의장(영상관)" xfId="177"/>
    <cellStyle name="$_0202부경교재-승강칠판_D.보라산업" xfId="178"/>
    <cellStyle name="$_0202부경교재-승강칠판_강원지역본부(2006년_060109)" xfId="179"/>
    <cellStyle name="$_0202부경교재-승강칠판_경남지역본부-" xfId="180"/>
    <cellStyle name="$_0202부경교재-승강칠판_경북지역본부-" xfId="181"/>
    <cellStyle name="$_0202부경교재-승강칠판_수입원가계산서(앤화)" xfId="182"/>
    <cellStyle name="$_0202부경교재-승강칠판_신·재생에너지홍보관 전시물제작(전시조합)" xfId="183"/>
    <cellStyle name="$_0202부경교재-승강칠판_중부지역본부-" xfId="184"/>
    <cellStyle name="$_0202부경교재-승강칠판_축중기제조" xfId="185"/>
    <cellStyle name="$_0202부경교재-승강칠판_충청지역본부-" xfId="186"/>
    <cellStyle name="$_0202부경교재-승강칠판_통행료면탈방지시스템(최종)" xfId="187"/>
    <cellStyle name="$_0202부경교재-승강칠판_호남지역본부-" xfId="188"/>
    <cellStyle name="$_0204한국석묘납골함-1규격" xfId="189"/>
    <cellStyle name="$_0205TTMS-긴급전화기&amp;전체총괄" xfId="190"/>
    <cellStyle name="$_0206금감원금융정보교환망재구축" xfId="191"/>
    <cellStyle name="$_0206정통부수납장표기기제작설치" xfId="192"/>
    <cellStyle name="$_0207담배인삼공사-담요" xfId="193"/>
    <cellStyle name="$_0208레비텍-다층여과기설계변경" xfId="194"/>
    <cellStyle name="$_0209이산화염소발생기-설치(50K)" xfId="195"/>
    <cellStyle name="$_0210현대정보기술-TD이중계" xfId="196"/>
    <cellStyle name="$_0211조달청-#1대북지원사업정산(1월7일)" xfId="197"/>
    <cellStyle name="$_0212금감원-법규정보시스템(完)" xfId="198"/>
    <cellStyle name="$_0301교통방송-CCTV유지보수" xfId="199"/>
    <cellStyle name="$_0302인천경찰청-무인단속기위탁관리" xfId="200"/>
    <cellStyle name="$_0302조달청-대북지원2차(안성연)" xfId="201"/>
    <cellStyle name="$_0302조달청-대북지원2차(최수현)" xfId="202"/>
    <cellStyle name="$_0302표준문서-쌍용정보통신(신)" xfId="203"/>
    <cellStyle name="$_0304소프트파워-정부표준전자문서시스템" xfId="204"/>
    <cellStyle name="$_0304소프트파워-정부표준전자문서시스템(完)" xfId="205"/>
    <cellStyle name="$_0304철도청-주변환장치-1" xfId="206"/>
    <cellStyle name="$_0305금감원-금융통계정보시스템구축(完)" xfId="207"/>
    <cellStyle name="$_0305제낭조합-면범포지" xfId="208"/>
    <cellStyle name="$_0306제낭공업협동조합-면범포지원단(경비까지)" xfId="209"/>
    <cellStyle name="$_0307경찰청-무인교통단속표준SW개발용역(完)" xfId="210"/>
    <cellStyle name="$_0308조달청-#8대북지원사업정산" xfId="211"/>
    <cellStyle name="$_0309두합크린텍-설치원가" xfId="212"/>
    <cellStyle name="$_0309조달청-#9대북지원사업정산" xfId="213"/>
    <cellStyle name="$_0310여주상수도-탈수기(유천ENG)" xfId="214"/>
    <cellStyle name="$_0311대기해양작업시간" xfId="215"/>
    <cellStyle name="$_0311대기해양중형등명기" xfId="216"/>
    <cellStyle name="$_0312국민체육진흥공단-전기부문" xfId="217"/>
    <cellStyle name="$_0312대기해양-중형등명기제작설치" xfId="218"/>
    <cellStyle name="$_0312라이준-칼라아스콘4규격" xfId="219"/>
    <cellStyle name="$_0401집진기프로그램SW개발비산정" xfId="220"/>
    <cellStyle name="$_1)농경문화관 전시" xfId="221"/>
    <cellStyle name="$_1. 경북염색조합" xfId="222"/>
    <cellStyle name="$_1. 경북염색조합123" xfId="223"/>
    <cellStyle name="$_1. 노면결빙감지설비(화흥-매립식-A-최종)" xfId="224"/>
    <cellStyle name="$_1. 전시물" xfId="225"/>
    <cellStyle name="$_10-1. 의장(영상관)" xfId="226"/>
    <cellStyle name="$_13. 관리동" xfId="227"/>
    <cellStyle name="$_2001-06조달청신성-한냉지형" xfId="228"/>
    <cellStyle name="$_2002-03경찰대학-졸업식" xfId="229"/>
    <cellStyle name="$_2002-03경찰청-경찰표지장" xfId="230"/>
    <cellStyle name="$_2002-03반디-가로등(열주형)" xfId="231"/>
    <cellStyle name="$_2002-03신화전자-감지기" xfId="232"/>
    <cellStyle name="$_2002-04강원랜드-슬러트머신" xfId="233"/>
    <cellStyle name="$_2002-04메가컴-외주무대" xfId="234"/>
    <cellStyle name="$_2002-04엘지애드-무대" xfId="235"/>
    <cellStyle name="$_2002-05강원랜드-슬러트머신(넥스터)" xfId="236"/>
    <cellStyle name="$_2002-05경기경찰청-냉온수기공사" xfId="237"/>
    <cellStyle name="$_2002-05대통령비서실-카페트" xfId="238"/>
    <cellStyle name="$_2002결과표" xfId="239"/>
    <cellStyle name="$_2002결과표_1)농경문화관 전시" xfId="240"/>
    <cellStyle name="$_2002결과표_1. 경북염색조합" xfId="241"/>
    <cellStyle name="$_2002결과표_1. 경북염색조합123" xfId="242"/>
    <cellStyle name="$_2002결과표_1. 노면결빙감지설비(화흥-매립식-A-최종)" xfId="243"/>
    <cellStyle name="$_2002결과표_1. 전시물" xfId="244"/>
    <cellStyle name="$_2002결과표_10-1. 의장(영상관)" xfId="245"/>
    <cellStyle name="$_2002결과표_D.보라산업" xfId="246"/>
    <cellStyle name="$_2002결과표_강원지역본부(2006년_060109)" xfId="247"/>
    <cellStyle name="$_2002결과표_경남지역본부-" xfId="248"/>
    <cellStyle name="$_2002결과표_경북지역본부-" xfId="249"/>
    <cellStyle name="$_2002결과표_수입원가계산서(앤화)" xfId="250"/>
    <cellStyle name="$_2002결과표_신·재생에너지홍보관 전시물제작(전시조합)" xfId="251"/>
    <cellStyle name="$_2002결과표_중부지역본부-" xfId="252"/>
    <cellStyle name="$_2002결과표_축중기제조" xfId="253"/>
    <cellStyle name="$_2002결과표_충청지역본부-" xfId="254"/>
    <cellStyle name="$_2002결과표_통행료면탈방지시스템(최종)" xfId="255"/>
    <cellStyle name="$_2002결과표_호남지역본부-" xfId="256"/>
    <cellStyle name="$_2002결과표1" xfId="257"/>
    <cellStyle name="$_2003-01정일사-표창5종" xfId="258"/>
    <cellStyle name="$_D.보라산업" xfId="259"/>
    <cellStyle name="$_db진흥" xfId="260"/>
    <cellStyle name="$_Pilot플랜트-계변경" xfId="261"/>
    <cellStyle name="$_Pilot플랜트이전설치-변경최종" xfId="262"/>
    <cellStyle name="$_SE40" xfId="263"/>
    <cellStyle name="$_SW(케이비)" xfId="264"/>
    <cellStyle name="$_간지,목차,페이지,표지" xfId="265"/>
    <cellStyle name="$_강원지역본부(2006년_060109)" xfId="266"/>
    <cellStyle name="$_견적2" xfId="267"/>
    <cellStyle name="$_경남지역본부-" xfId="268"/>
    <cellStyle name="$_경북지역본부-" xfId="269"/>
    <cellStyle name="$_경찰청-근무,기동복" xfId="270"/>
    <cellStyle name="$_공사일반관리비양식" xfId="271"/>
    <cellStyle name="$_관리동sw" xfId="272"/>
    <cellStyle name="$_기아" xfId="273"/>
    <cellStyle name="$_기초공사" xfId="274"/>
    <cellStyle name="$_네인텍정보기술-회로카드(수현)" xfId="275"/>
    <cellStyle name="$_대기해양노무비" xfId="276"/>
    <cellStyle name="$_대북자재8월분" xfId="277"/>
    <cellStyle name="$_대북자재8월분-1" xfId="278"/>
    <cellStyle name="$_동산용사촌수현(원본)" xfId="279"/>
    <cellStyle name="$_목차" xfId="280"/>
    <cellStyle name="$_백제군사전시1" xfId="281"/>
    <cellStyle name="$_수입원가계산서(앤화)" xfId="282"/>
    <cellStyle name="$_수초제거기(대양기계)" xfId="283"/>
    <cellStyle name="$_수초제거기(대양기계)_1)농경문화관 전시" xfId="284"/>
    <cellStyle name="$_수초제거기(대양기계)_1. 경북염색조합" xfId="285"/>
    <cellStyle name="$_수초제거기(대양기계)_1. 경북염색조합123" xfId="286"/>
    <cellStyle name="$_수초제거기(대양기계)_1. 노면결빙감지설비(화흥-매립식-A-최종)" xfId="287"/>
    <cellStyle name="$_수초제거기(대양기계)_1. 전시물" xfId="288"/>
    <cellStyle name="$_수초제거기(대양기계)_10-1. 의장(영상관)" xfId="289"/>
    <cellStyle name="$_수초제거기(대양기계)_D.보라산업" xfId="290"/>
    <cellStyle name="$_수초제거기(대양기계)_강원지역본부(2006년_060109)" xfId="291"/>
    <cellStyle name="$_수초제거기(대양기계)_경남지역본부-" xfId="292"/>
    <cellStyle name="$_수초제거기(대양기계)_경북지역본부-" xfId="293"/>
    <cellStyle name="$_수초제거기(대양기계)_수입원가계산서(앤화)" xfId="294"/>
    <cellStyle name="$_수초제거기(대양기계)_신·재생에너지홍보관 전시물제작(전시조합)" xfId="295"/>
    <cellStyle name="$_수초제거기(대양기계)_중부지역본부-" xfId="296"/>
    <cellStyle name="$_수초제거기(대양기계)_축중기제조" xfId="297"/>
    <cellStyle name="$_수초제거기(대양기계)_충청지역본부-" xfId="298"/>
    <cellStyle name="$_수초제거기(대양기계)_통행료면탈방지시스템(최종)" xfId="299"/>
    <cellStyle name="$_수초제거기(대양기계)_호남지역본부-" xfId="300"/>
    <cellStyle name="$_시설용역" xfId="301"/>
    <cellStyle name="$_신·재생에너지홍보관 전시물제작(전시조합)" xfId="302"/>
    <cellStyle name="$_암전정밀실체현미경(수현)" xfId="303"/>
    <cellStyle name="$_오리엔탈" xfId="304"/>
    <cellStyle name="$_원본 - 한국전기교통-개선형신호등 4종" xfId="305"/>
    <cellStyle name="$_원본 - 한국전기교통-개선형신호등 4종_1)농경문화관 전시" xfId="306"/>
    <cellStyle name="$_원본 - 한국전기교통-개선형신호등 4종_1. 경북염색조합" xfId="307"/>
    <cellStyle name="$_원본 - 한국전기교통-개선형신호등 4종_1. 경북염색조합123" xfId="308"/>
    <cellStyle name="$_원본 - 한국전기교통-개선형신호등 4종_1. 노면결빙감지설비(화흥-매립식-A-최종)" xfId="309"/>
    <cellStyle name="$_원본 - 한국전기교통-개선형신호등 4종_1. 전시물" xfId="310"/>
    <cellStyle name="$_원본 - 한국전기교통-개선형신호등 4종_10-1. 의장(영상관)" xfId="311"/>
    <cellStyle name="$_원본 - 한국전기교통-개선형신호등 4종_D.보라산업" xfId="312"/>
    <cellStyle name="$_원본 - 한국전기교통-개선형신호등 4종_강원지역본부(2006년_060109)" xfId="313"/>
    <cellStyle name="$_원본 - 한국전기교통-개선형신호등 4종_경남지역본부-" xfId="314"/>
    <cellStyle name="$_원본 - 한국전기교통-개선형신호등 4종_경북지역본부-" xfId="315"/>
    <cellStyle name="$_원본 - 한국전기교통-개선형신호등 4종_수입원가계산서(앤화)" xfId="316"/>
    <cellStyle name="$_원본 - 한국전기교통-개선형신호등 4종_신·재생에너지홍보관 전시물제작(전시조합)" xfId="317"/>
    <cellStyle name="$_원본 - 한국전기교통-개선형신호등 4종_중부지역본부-" xfId="318"/>
    <cellStyle name="$_원본 - 한국전기교통-개선형신호등 4종_축중기제조" xfId="319"/>
    <cellStyle name="$_원본 - 한국전기교통-개선형신호등 4종_충청지역본부-" xfId="320"/>
    <cellStyle name="$_원본 - 한국전기교통-개선형신호등 4종_통행료면탈방지시스템(최종)" xfId="321"/>
    <cellStyle name="$_원본 - 한국전기교통-개선형신호등 4종_호남지역본부-" xfId="322"/>
    <cellStyle name="$_제경비율모음" xfId="323"/>
    <cellStyle name="$_제조원가" xfId="324"/>
    <cellStyle name="$_조달청-B판사천강교제작(최종본)" xfId="325"/>
    <cellStyle name="$_조달청-대북지원3차(최수현)" xfId="326"/>
    <cellStyle name="$_조달청-대북지원4차(최수현)" xfId="327"/>
    <cellStyle name="$_조달청-대북지원5차(최수현)" xfId="328"/>
    <cellStyle name="$_조달청-대북지원6차(번호)" xfId="329"/>
    <cellStyle name="$_조달청-대북지원6차(최수현)" xfId="330"/>
    <cellStyle name="$_조달청-대북지원7차(최수현)" xfId="331"/>
    <cellStyle name="$_조달청-대북지원8차(최수현)" xfId="332"/>
    <cellStyle name="$_조달청-대북지원9차(최수현)" xfId="333"/>
    <cellStyle name="$_중부지역본부-" xfId="334"/>
    <cellStyle name="$_중앙선관위(투표,개표)" xfId="335"/>
    <cellStyle name="$_중앙선관위(투표,개표)-사본" xfId="336"/>
    <cellStyle name="$_철공가공조립" xfId="337"/>
    <cellStyle name="$_최종-한국전기교통-개선형신호등 4종(공수조정)" xfId="338"/>
    <cellStyle name="$_최종-한국전기교통-개선형신호등 4종(공수조정)_1)농경문화관 전시" xfId="339"/>
    <cellStyle name="$_최종-한국전기교통-개선형신호등 4종(공수조정)_1. 경북염색조합" xfId="340"/>
    <cellStyle name="$_최종-한국전기교통-개선형신호등 4종(공수조정)_1. 경북염색조합123" xfId="341"/>
    <cellStyle name="$_최종-한국전기교통-개선형신호등 4종(공수조정)_1. 노면결빙감지설비(화흥-매립식-A-최종)" xfId="342"/>
    <cellStyle name="$_최종-한국전기교통-개선형신호등 4종(공수조정)_1. 전시물" xfId="343"/>
    <cellStyle name="$_최종-한국전기교통-개선형신호등 4종(공수조정)_10-1. 의장(영상관)" xfId="344"/>
    <cellStyle name="$_최종-한국전기교통-개선형신호등 4종(공수조정)_D.보라산업" xfId="345"/>
    <cellStyle name="$_최종-한국전기교통-개선형신호등 4종(공수조정)_강원지역본부(2006년_060109)" xfId="346"/>
    <cellStyle name="$_최종-한국전기교통-개선형신호등 4종(공수조정)_경남지역본부-" xfId="347"/>
    <cellStyle name="$_최종-한국전기교통-개선형신호등 4종(공수조정)_경북지역본부-" xfId="348"/>
    <cellStyle name="$_최종-한국전기교통-개선형신호등 4종(공수조정)_수입원가계산서(앤화)" xfId="349"/>
    <cellStyle name="$_최종-한국전기교통-개선형신호등 4종(공수조정)_신·재생에너지홍보관 전시물제작(전시조합)" xfId="350"/>
    <cellStyle name="$_최종-한국전기교통-개선형신호등 4종(공수조정)_중부지역본부-" xfId="351"/>
    <cellStyle name="$_최종-한국전기교통-개선형신호등 4종(공수조정)_축중기제조" xfId="352"/>
    <cellStyle name="$_최종-한국전기교통-개선형신호등 4종(공수조정)_충청지역본부-" xfId="353"/>
    <cellStyle name="$_최종-한국전기교통-개선형신호등 4종(공수조정)_통행료면탈방지시스템(최종)" xfId="354"/>
    <cellStyle name="$_최종-한국전기교통-개선형신호등 4종(공수조정)_호남지역본부-" xfId="355"/>
    <cellStyle name="$_축중기제조" xfId="356"/>
    <cellStyle name="$_충청지역본부-" xfId="357"/>
    <cellStyle name="$_코솔라-제조원가" xfId="358"/>
    <cellStyle name="$_토지공사-간접비" xfId="359"/>
    <cellStyle name="$_통행료면탈방지시스템(최종)" xfId="360"/>
    <cellStyle name="$_한국도로공사" xfId="361"/>
    <cellStyle name="$_한전내역서-최종" xfId="362"/>
    <cellStyle name="$_호남지역본부-" xfId="363"/>
    <cellStyle name="(##.00)" xfId="364"/>
    <cellStyle name="(△콤마)" xfId="365"/>
    <cellStyle name="(백분율)" xfId="366"/>
    <cellStyle name="(콤마)" xfId="367"/>
    <cellStyle name="??_x000c_둄_x001b__x000d_|?_x0001_?_x0003__x0014__x0007__x0001__x0001_" xfId="368"/>
    <cellStyle name="??_x000c_靖?崧U_x0001_A_x0014_?_x0007__x0001__x0001_" xfId="369"/>
    <cellStyle name="??&amp;O?&amp;H?_x0008__x000f__x0007_?_x0007__x0001__x0001_" xfId="370"/>
    <cellStyle name="??&amp;O?&amp;H?_x0008_??_x0007__x0001__x0001_" xfId="371"/>
    <cellStyle name="??&amp;쏗?뷐9_x0008__x0011__x0007_?_x0007__x0001__x0001_" xfId="372"/>
    <cellStyle name="???­ [0]_¸ð??¸·" xfId="373"/>
    <cellStyle name="???­_¸ð??¸·" xfId="374"/>
    <cellStyle name="???Ø_¸ð??¸·" xfId="375"/>
    <cellStyle name="?Þ¸¶ [0]_¸ð??¸·" xfId="376"/>
    <cellStyle name="?Þ¸¶_¸ð??¸·" xfId="377"/>
    <cellStyle name="?W?_laroux" xfId="378"/>
    <cellStyle name="?曹%U?&amp;H?_x0008_?s_x000a__x0007__x0001__x0001_" xfId="379"/>
    <cellStyle name="@_laroux" xfId="380"/>
    <cellStyle name="@_laroux_제트베인" xfId="381"/>
    <cellStyle name="@_laroux_제트베인_1" xfId="382"/>
    <cellStyle name="@_laroux_제트베인_1_마창VMS1EA" xfId="383"/>
    <cellStyle name="@_laroux_제트베인_1_마창VMS1EA-2" xfId="384"/>
    <cellStyle name="@_laroux_제트베인_1_화성시 가축분뇨 공공처리장 설비(제조)" xfId="385"/>
    <cellStyle name="_(01-14)광양항인건비" xfId="386"/>
    <cellStyle name="_(030312)오남리 아파트" xfId="387"/>
    <cellStyle name="_(20041229)" xfId="388"/>
    <cellStyle name="_(수정)한강물환경생태 산출서" xfId="389"/>
    <cellStyle name="_(주)루트앤루트" xfId="390"/>
    <cellStyle name="_0.VMS내역서-A,B사" xfId="391"/>
    <cellStyle name="_01)전시물" xfId="392"/>
    <cellStyle name="_01.시설(의왕)0129" xfId="393"/>
    <cellStyle name="_01.전시시설(곡성심청)" xfId="394"/>
    <cellStyle name="_01.전시시설물(남원국악2층)" xfId="395"/>
    <cellStyle name="_0106-06-007 금속 및 수장공사 단가견적- 대림" xfId="396"/>
    <cellStyle name="_02 원가계산서" xfId="397"/>
    <cellStyle name="_02)사인물" xfId="398"/>
    <cellStyle name="_02.연출조명(남원국악2층)" xfId="399"/>
    <cellStyle name="_03)모형물" xfId="400"/>
    <cellStyle name="_03.실물모형연출(곡성심청)" xfId="401"/>
    <cellStyle name="_04 일위대가표" xfId="402"/>
    <cellStyle name="_041101-4 관리 내역(홀+계단)" xfId="403"/>
    <cellStyle name="_05 단가산출조서" xfId="404"/>
    <cellStyle name="_05 산출근거(방송)" xfId="405"/>
    <cellStyle name="_050726_gg_hw" xfId="406"/>
    <cellStyle name="_060803-1" xfId="407"/>
    <cellStyle name="_06년)하이패스_점검내역" xfId="408"/>
    <cellStyle name="_1)가재전시" xfId="409"/>
    <cellStyle name="_1)낙동강전시(변)" xfId="410"/>
    <cellStyle name="_1)대구안전전시" xfId="411"/>
    <cellStyle name="_1)문경자연생태전시(변환)" xfId="412"/>
    <cellStyle name="_1)차소리전시" xfId="413"/>
    <cellStyle name="_1. 경기35차로하이패스" xfId="414"/>
    <cellStyle name="_1. 기계환경분야(제조)" xfId="415"/>
    <cellStyle name="_1. 노면결빙감지설비(화흥-매립식-A-최종)" xfId="416"/>
    <cellStyle name="_1. 데이터분석 시스템" xfId="417"/>
    <cellStyle name="_1. 생활폐기물(토목)" xfId="418"/>
    <cellStyle name="_1. 연천군(제조부문)" xfId="419"/>
    <cellStyle name="_1. 우주전시(영상관)" xfId="420"/>
    <cellStyle name="_1. 전시물" xfId="421"/>
    <cellStyle name="_1. 전시물(최종)" xfId="422"/>
    <cellStyle name="_1. 전시시설물" xfId="423"/>
    <cellStyle name="_1. 제조부문)" xfId="424"/>
    <cellStyle name="_1. 총괄(제조+설치)" xfId="425"/>
    <cellStyle name="_1. 출구용" xfId="426"/>
    <cellStyle name="_1. 탄천환경 원심탈수기 제작설치-제조" xfId="427"/>
    <cellStyle name="_1.1 현장설비(VDS)" xfId="428"/>
    <cellStyle name="_1.2 현장설비(AVI)" xfId="429"/>
    <cellStyle name="_1.2005 기업은행 명예의 전당(영상)" xfId="430"/>
    <cellStyle name="_1.3 현장설비(CCTV)" xfId="431"/>
    <cellStyle name="_1.3 현장설비(VMS)" xfId="432"/>
    <cellStyle name="_1.국립고궁박물관(4면독립)" xfId="433"/>
    <cellStyle name="_1.국립고궁박물관(리스피앤씨)-전송" xfId="434"/>
    <cellStyle name="_1.남가좌동가재조형물(설치-충무)" xfId="435"/>
    <cellStyle name="_1.남북교류센터(총괄)" xfId="436"/>
    <cellStyle name="_1.설치(남양주)-디자인수정전송(설계)" xfId="437"/>
    <cellStyle name="_1.울진군엑스포공원(의장)2" xfId="438"/>
    <cellStyle name="_1.이에이스(의정부제조)-전시" xfId="439"/>
    <cellStyle name="_1.조명탑 설치" xfId="440"/>
    <cellStyle name="_1.조선테마(전시시설)" xfId="441"/>
    <cellStyle name="_1_터널교통관리시설구축_공사설계서(달성12터널외2개소)" xfId="442"/>
    <cellStyle name="_1+2.무인발매기(제조+구매)-2" xfId="443"/>
    <cellStyle name="_10)한국만화수장고" xfId="444"/>
    <cellStyle name="_1-1. 실물모형" xfId="445"/>
    <cellStyle name="_1-1. 조명탑" xfId="446"/>
    <cellStyle name="_11.통합보안관리서버" xfId="447"/>
    <cellStyle name="_1220-원가조사-전자지불" xfId="448"/>
    <cellStyle name="_1원가계산,2총괄내역서xls" xfId="449"/>
    <cellStyle name="_1-전시시설" xfId="450"/>
    <cellStyle name="_2)강원도사인" xfId="451"/>
    <cellStyle name="_2)문경사인" xfId="452"/>
    <cellStyle name="_2)봉황동패총" xfId="453"/>
    <cellStyle name="_2)안산사인" xfId="454"/>
    <cellStyle name="_2)연천사인" xfId="455"/>
    <cellStyle name="_2)한국만화사인" xfId="456"/>
    <cellStyle name="_2. 모형제조" xfId="457"/>
    <cellStyle name="_2. 영상분석 시스템" xfId="458"/>
    <cellStyle name="_2.1 센터(컴퓨터시스템)" xfId="459"/>
    <cellStyle name="_2.2 센터(네트워크)" xfId="460"/>
    <cellStyle name="_2.3 센터 (상황판)" xfId="461"/>
    <cellStyle name="_2.4 센터(매트릭스스위쳐)" xfId="462"/>
    <cellStyle name="_2.5 센터 (소프트웨어툴)" xfId="463"/>
    <cellStyle name="_2.6 센터 (부대시설)" xfId="464"/>
    <cellStyle name="_2.7 센터 (인테리어)" xfId="465"/>
    <cellStyle name="_2.8 센터 (소프트웨어개발)" xfId="466"/>
    <cellStyle name="_2.민속박물관(제조-전시)-완" xfId="467"/>
    <cellStyle name="_2.비상발전기관급내역서" xfId="468"/>
    <cellStyle name="_2.실시설계총괄내역서_vds(loop)_최종_이상훈" xfId="469"/>
    <cellStyle name="_2.실시설계총괄내역서_교통정보수집" xfId="470"/>
    <cellStyle name="_2.실시설계총괄내역서_신호제어" xfId="471"/>
    <cellStyle name="_2001 장애조치" xfId="472"/>
    <cellStyle name="_2002결과표1" xfId="473"/>
    <cellStyle name="_2-1.전시모형부분" xfId="474"/>
    <cellStyle name="_2-사인" xfId="475"/>
    <cellStyle name="_3)강원도모형" xfId="476"/>
    <cellStyle name="_3)우리은행모형" xfId="477"/>
    <cellStyle name="_3)제주모형(2차)" xfId="478"/>
    <cellStyle name="_3)한국만화모형" xfId="479"/>
    <cellStyle name="_3. 모형(최종)" xfId="480"/>
    <cellStyle name="_3. 영상SW(용역)" xfId="481"/>
    <cellStyle name="_3.사인" xfId="482"/>
    <cellStyle name="_4)수원역사영상HW" xfId="483"/>
    <cellStyle name="_4)한국만화HW" xfId="484"/>
    <cellStyle name="_4. 인테리어" xfId="485"/>
    <cellStyle name="_4. 전기(최종)" xfId="486"/>
    <cellStyle name="_4.1 통신(전송망)" xfId="487"/>
    <cellStyle name="_4.2 통신(광케이블포설)" xfId="488"/>
    <cellStyle name="_4.총괄내역서" xfId="489"/>
    <cellStyle name="_4.파주시(용역_정보영상)" xfId="490"/>
    <cellStyle name="_4-1.전시용영상장비" xfId="491"/>
    <cellStyle name="_4회기성 내역서-10월06일 수정본" xfId="492"/>
    <cellStyle name="_5)강원도SW" xfId="493"/>
    <cellStyle name="_5)연천영상sw" xfId="494"/>
    <cellStyle name="_5.국악의성지(전시모형제조)" xfId="495"/>
    <cellStyle name="_5.남북(정보영상)" xfId="496"/>
    <cellStyle name="_5.소설태백(전시용영상)" xfId="497"/>
    <cellStyle name="_5.영상HW-1" xfId="498"/>
    <cellStyle name="_5사견적서" xfId="499"/>
    <cellStyle name="_6)소설태백전기(변환)" xfId="500"/>
    <cellStyle name="_6)수원역사정보HW" xfId="501"/>
    <cellStyle name="_6)연천정보영상hw" xfId="502"/>
    <cellStyle name="_6)전기" xfId="503"/>
    <cellStyle name="_6.2 VMS-C형" xfId="504"/>
    <cellStyle name="_6.조선테마(전시용정보영상장비)" xfId="505"/>
    <cellStyle name="_6.태백산맥(전기)" xfId="506"/>
    <cellStyle name="_7)문경자연생태정보영상" xfId="507"/>
    <cellStyle name="_7)서해대교전기" xfId="508"/>
    <cellStyle name="_7)연천전기" xfId="509"/>
    <cellStyle name="_7)진열장" xfId="510"/>
    <cellStyle name="_7.수량산출서" xfId="511"/>
    <cellStyle name="_7.조선테마(정보영상)" xfId="512"/>
    <cellStyle name="_8)교통안전전기" xfId="513"/>
    <cellStyle name="_8)백운산전기(변환)" xfId="514"/>
    <cellStyle name="_8)수원역사전기(변환)" xfId="515"/>
    <cellStyle name="_8)연천정보영상SW" xfId="516"/>
    <cellStyle name="_8.우주조명 및 음향" xfId="517"/>
    <cellStyle name="_8.차소리전기" xfId="518"/>
    <cellStyle name="_9)강원도수장고(변환)" xfId="519"/>
    <cellStyle name="_BIS내역서 안형기 작성지원" xfId="520"/>
    <cellStyle name="_Book1" xfId="521"/>
    <cellStyle name="_B업체(최종)" xfId="522"/>
    <cellStyle name="_cctv내역서" xfId="523"/>
    <cellStyle name="_C앤C" xfId="524"/>
    <cellStyle name="_C앤C(네트웍)" xfId="525"/>
    <cellStyle name="_C앤C원가계산" xfId="526"/>
    <cellStyle name="_D.보라산업" xfId="527"/>
    <cellStyle name="_DZ WALL(6규격)최종040524" xfId="528"/>
    <cellStyle name="_e-Learning 시스템 구축(최종)" xfId="529"/>
    <cellStyle name="_GN_극동건설(주)_덕정병원_토목(작업)-1" xfId="530"/>
    <cellStyle name="_HW" xfId="531"/>
    <cellStyle name="_HW내역서" xfId="532"/>
    <cellStyle name="_r양주회암사지-전기산출서" xfId="533"/>
    <cellStyle name="_TCS 영업소(050214)" xfId="534"/>
    <cellStyle name="_VMS내역서" xfId="535"/>
    <cellStyle name="_X" xfId="536"/>
    <cellStyle name="_간지" xfId="537"/>
    <cellStyle name="_간지,목차,페이지,표지" xfId="538"/>
    <cellStyle name="_감가상각(01년도) (2)" xfId="539"/>
    <cellStyle name="_감가상각(01년도) (3)" xfId="540"/>
    <cellStyle name="_감귤박물관영상제작설치내역(뷰로테크)" xfId="541"/>
    <cellStyle name="_갑지(1221)" xfId="542"/>
    <cellStyle name="_갑지(총)" xfId="543"/>
    <cellStyle name="_강과장(Fronnix,설계가1126)" xfId="544"/>
    <cellStyle name="_강남 상면 환경공사" xfId="545"/>
    <cellStyle name="_강산FRP" xfId="546"/>
    <cellStyle name="_강서노인복지관통신관급내역서(방송)" xfId="547"/>
    <cellStyle name="_강원지역본부(2006년_060109)" xfId="548"/>
    <cellStyle name="_개선형표지판(제조)-전송" xfId="549"/>
    <cellStyle name="_개신초등학교 다목적강당 방송설비" xfId="550"/>
    <cellStyle name="_개요" xfId="551"/>
    <cellStyle name="_개요(봉림)-참고용" xfId="552"/>
    <cellStyle name="_개요(봉림)-최종" xfId="553"/>
    <cellStyle name="_개요(주안-인천)" xfId="554"/>
    <cellStyle name="_거게관광호텔 일위대가" xfId="555"/>
    <cellStyle name="_거래실례" xfId="556"/>
    <cellStyle name="_거제포로유적공원(배정)" xfId="557"/>
    <cellStyle name="_건설관리과" xfId="558"/>
    <cellStyle name="_견적샘플" xfId="559"/>
    <cellStyle name="_견적서(040713)" xfId="560"/>
    <cellStyle name="_견적서(1014)" xfId="561"/>
    <cellStyle name="_견적서(랜장비R2)03(1).13" xfId="562"/>
    <cellStyle name="_견적서(한국경제정책연구소)-20050128" xfId="563"/>
    <cellStyle name="_견적서_모바일경기-정현창" xfId="564"/>
    <cellStyle name="_견적서-0310" xfId="565"/>
    <cellStyle name="_견적서-2" xfId="566"/>
    <cellStyle name="_견적서-2(관급)060615" xfId="567"/>
    <cellStyle name="_견적서-제출용0306" xfId="568"/>
    <cellStyle name="_견적서-클래러스-경기도청-이정환이사님-SUN 480.xls" xfId="569"/>
    <cellStyle name="_견적요청자료(일위대가)(1)" xfId="570"/>
    <cellStyle name="_결과" xfId="571"/>
    <cellStyle name="_결재문서 정보공개시스템" xfId="572"/>
    <cellStyle name="_결재실행(동의대캐리어관)" xfId="573"/>
    <cellStyle name="_결재실행-3" xfId="574"/>
    <cellStyle name="_결재실행-4" xfId="575"/>
    <cellStyle name="_결재실행-5" xfId="576"/>
    <cellStyle name="_경기산림전시관전기공사" xfId="577"/>
    <cellStyle name="_경남유통CCTV(040302)최종" xfId="578"/>
    <cellStyle name="_경남지역본부-" xfId="579"/>
    <cellStyle name="_경북031002" xfId="580"/>
    <cellStyle name="_경북지역본부-" xfId="581"/>
    <cellStyle name="_경산시립박물관 2006년 공사" xfId="582"/>
    <cellStyle name="_경산전시보완계약내역" xfId="583"/>
    <cellStyle name="_경찰역사관-시공테크" xfId="584"/>
    <cellStyle name="_경찰역사관-에덴" xfId="585"/>
    <cellStyle name="_계약-기성" xfId="586"/>
    <cellStyle name="_계중기(051216)" xfId="587"/>
    <cellStyle name="_고객서비스모니터링" xfId="588"/>
    <cellStyle name="_고령최종견적서" xfId="589"/>
    <cellStyle name="_고속국도 ITS 유지관리(충청본부-최종)" xfId="590"/>
    <cellStyle name="_고압나트륨안정기(최종)" xfId="591"/>
    <cellStyle name="_공사계약-LIST" xfId="592"/>
    <cellStyle name="_공통" xfId="593"/>
    <cellStyle name="_과학기술 온라인 정책홍보 포털사이트 구축" xfId="594"/>
    <cellStyle name="_과학문화재단_견적0506301" xfId="595"/>
    <cellStyle name="_과학의 날 행사용 영상물제작" xfId="596"/>
    <cellStyle name="_관급내역서(부산광역시 상수도 사업본부 무정전전원장치 제작구입설치" xfId="597"/>
    <cellStyle name="_광가입자전송장비(FLC)삼성" xfId="598"/>
    <cellStyle name="_광안리내역서(구도)" xfId="599"/>
    <cellStyle name="_광케이블_SNI_LGCNS_1" xfId="600"/>
    <cellStyle name="_교육인적자원혁신박람회-전시" xfId="601"/>
    <cellStyle name="_교육인적자원혁신박람회-행사" xfId="602"/>
    <cellStyle name="_교환대내역서" xfId="603"/>
    <cellStyle name="_구로지사 증축 및 보수공사 2차(최종)-12.16(신규)" xfId="604"/>
    <cellStyle name="_구로지사 증축 및 보수공사(최종)+개요" xfId="605"/>
    <cellStyle name="_구포3동공영주차장관급(주차관제)-1" xfId="606"/>
    <cellStyle name="_국도ITS(소프트웨어)" xfId="607"/>
    <cellStyle name="_국립남도국악원시각조형물-(조정)" xfId="608"/>
    <cellStyle name="_국립중앙박물관사인(전시)" xfId="609"/>
    <cellStyle name="_군산ITS 설계 원가 조사20031224" xfId="610"/>
    <cellStyle name="_근원거리통신망" xfId="611"/>
    <cellStyle name="_기상부분_태민" xfId="612"/>
    <cellStyle name="_기존+신규추가소프트웨어" xfId="613"/>
    <cellStyle name="_기초공사" xfId="614"/>
    <cellStyle name="_기흥4차내역(0922일위)" xfId="615"/>
    <cellStyle name="_길동생태문화센터전시" xfId="616"/>
    <cellStyle name="_김해전기내역서-수정" xfId="617"/>
    <cellStyle name="_김해전기내역서-수정-실행금액" xfId="618"/>
    <cellStyle name="_나노엔텍(임금)" xfId="619"/>
    <cellStyle name="_나주모형-충무" xfId="620"/>
    <cellStyle name="_나주사인-충무" xfId="621"/>
    <cellStyle name="_나주의장" xfId="622"/>
    <cellStyle name="_난계국악당일위대가" xfId="623"/>
    <cellStyle name="_난계국악당일위대가_1" xfId="624"/>
    <cellStyle name="_난계국악당일위대가_2" xfId="625"/>
    <cellStyle name="_남원국악2층-전기공사" xfId="626"/>
    <cellStyle name="_남원국악2층-전기공사-수정" xfId="627"/>
    <cellStyle name="_내역" xfId="628"/>
    <cellStyle name="_내역(991895-7)" xfId="629"/>
    <cellStyle name="_내역(991895-7)-01" xfId="630"/>
    <cellStyle name="_내역(991895-7)-12-3일작업" xfId="631"/>
    <cellStyle name="_내역(AV)" xfId="632"/>
    <cellStyle name="_내역-1" xfId="633"/>
    <cellStyle name="_내역B동" xfId="634"/>
    <cellStyle name="_내역서" xfId="635"/>
    <cellStyle name="_내역서 2" xfId="636"/>
    <cellStyle name="_내역서(CCTV)" xfId="637"/>
    <cellStyle name="_내역서(남구청주차관제)" xfId="638"/>
    <cellStyle name="_내역서(문화예술회관)-수정" xfId="639"/>
    <cellStyle name="_내역서(서남권)" xfId="640"/>
    <cellStyle name="_내역서(센터_하드웨어_v1)" xfId="641"/>
    <cellStyle name="_내역서(센터_하드웨어_통합_V2)" xfId="642"/>
    <cellStyle name="_내역서(전광판)-1" xfId="643"/>
    <cellStyle name="_내역서_ALD SYSTEM" xfId="644"/>
    <cellStyle name="_내역서_VDS(최신11-07)" xfId="645"/>
    <cellStyle name="_내역서_가로등주" xfId="646"/>
    <cellStyle name="_내역서_승강기 및 CRT 감시반(0416)" xfId="647"/>
    <cellStyle name="_내역서_신기술제품_내식성실험대" xfId="648"/>
    <cellStyle name="_내역서_전송_물량공수" xfId="649"/>
    <cellStyle name="_내역서_컴퓨터시스템-최종(11.12)" xfId="650"/>
    <cellStyle name="_내역서_탈수기-제작" xfId="651"/>
    <cellStyle name="_내역서+개요(월배통신)" xfId="652"/>
    <cellStyle name="_내역서+개요(전기)-6.7(최종)" xfId="653"/>
    <cellStyle name="_내역서+개요(통신)" xfId="654"/>
    <cellStyle name="_내역서-대비견적" xfId="655"/>
    <cellStyle name="_내역서및설계서" xfId="656"/>
    <cellStyle name="_내역서피뢰및접지" xfId="657"/>
    <cellStyle name="_농수로3종외-최종" xfId="658"/>
    <cellStyle name="_다산묘역" xfId="659"/>
    <cellStyle name="_단가 산출조서" xfId="660"/>
    <cellStyle name="_단가,제조노임업데이트(2006.1)" xfId="661"/>
    <cellStyle name="_단가비교" xfId="662"/>
    <cellStyle name="_단가표" xfId="663"/>
    <cellStyle name="_대구박물관_내역서" xfId="664"/>
    <cellStyle name="_대연동 견적서" xfId="665"/>
    <cellStyle name="_대전망운용국 대수선 전기공사+개요" xfId="666"/>
    <cellStyle name="_대한체육회 홈페이지 구축-기능" xfId="667"/>
    <cellStyle name="_도로공사M-DWDM구축설치공사비용" xfId="668"/>
    <cellStyle name="_동경" xfId="669"/>
    <cellStyle name="_동목포전화국제4회기성청구서" xfId="670"/>
    <cellStyle name="_동학농민(전기)(02.09.05)" xfId="671"/>
    <cellStyle name="_롯데2층일위대가-1" xfId="672"/>
    <cellStyle name="_롯데2층일위대가-1_1" xfId="673"/>
    <cellStyle name="_마창VMS1EA-2_2" xfId="674"/>
    <cellStyle name="_마트계약내역서" xfId="675"/>
    <cellStyle name="_만경강-산출서" xfId="676"/>
    <cellStyle name="_모바일 경기넷 구축 사업(최종)" xfId="677"/>
    <cellStyle name="_모형-내역서(12)" xfId="678"/>
    <cellStyle name="_모형업체견적(총괄)" xfId="679"/>
    <cellStyle name="_목동운동장 전광판(제조-최종)" xfId="680"/>
    <cellStyle name="_목차" xfId="681"/>
    <cellStyle name="_무역 전시회 지원성과" xfId="682"/>
    <cellStyle name="_무형문화재보고서최종" xfId="683"/>
    <cellStyle name="_문경자연생태계약내역" xfId="684"/>
    <cellStyle name="_물사랑(건축기계계약)" xfId="685"/>
    <cellStyle name="_물사랑(건축기계계약)_1. 기계환경분야(0709)" xfId="686"/>
    <cellStyle name="_물사랑(건축기계계약)_1. 기계환경분야(0709)_1. 기계환경분야(0709)" xfId="687"/>
    <cellStyle name="_물사랑(건축기계계약)_1. 기계환경분야(0709)_1. 기계환경분야(0709)_화장로내화물-설치" xfId="688"/>
    <cellStyle name="_물사랑(건축기계계약)_1. 기계환경분야(0709)_1. 기계환경분야(제조)" xfId="689"/>
    <cellStyle name="_물사랑(건축기계계약)_1. 기계환경분야(0709)_1. 기계환경분야(제조)_화장로내화물-설치" xfId="690"/>
    <cellStyle name="_물사랑(건축기계계약)_1. 기계환경분야(0709)_화장로내화물-설치" xfId="691"/>
    <cellStyle name="_물사랑(건축기계계약)_화장로내화물-설치" xfId="692"/>
    <cellStyle name="_민락동 내역서( 최종)" xfId="693"/>
    <cellStyle name="_반여2동공영주차장-1" xfId="694"/>
    <cellStyle name="_반여2동사통신내역서" xfId="695"/>
    <cellStyle name="_발자국" xfId="696"/>
    <cellStyle name="_방범CCTV 관제센터 설계11" xfId="697"/>
    <cellStyle name="_방송관급내역서" xfId="698"/>
    <cellStyle name="_방송내역서" xfId="699"/>
    <cellStyle name="_방이동오피스텔-압구정 아크로빌-천안두정아파트(제일하이텍)" xfId="700"/>
    <cellStyle name="_배정통보조합제출용" xfId="701"/>
    <cellStyle name="_백악기테마파크(제조+설치)-최종" xfId="702"/>
    <cellStyle name="_백제역사박물관 (공량표)" xfId="703"/>
    <cellStyle name="_백제역사박물관 (산출서)" xfId="704"/>
    <cellStyle name="_범일초등학교 커네턱 교체 및 카메라 교체  내역서" xfId="705"/>
    <cellStyle name="_변경내역서 -3" xfId="706"/>
    <cellStyle name="_변경전 내역검토(참고용)" xfId="707"/>
    <cellStyle name="_보고서" xfId="708"/>
    <cellStyle name="_보고서-1" xfId="709"/>
    <cellStyle name="_본사용(원가분석)" xfId="710"/>
    <cellStyle name="_본사준공내역서(진짜)" xfId="711"/>
    <cellStyle name="_봉림고교 교사신축(최종)" xfId="712"/>
    <cellStyle name="_봉림고교 교사신축(최종)-참고용" xfId="713"/>
    <cellStyle name="_부민동 노외공영주차장 건설공사 CCTV 제작구입설치-3" xfId="714"/>
    <cellStyle name="_부산공무원연수원 06(1).08.07" xfId="715"/>
    <cellStyle name="_부산박물관 자동제어 교체 내역서" xfId="716"/>
    <cellStyle name="_부산원가1014_최종" xfId="717"/>
    <cellStyle name="_북한영상관실시설계(040309)" xfId="718"/>
    <cellStyle name="_분전반(kd-수산과학원)" xfId="719"/>
    <cellStyle name="_브랜드개발" xfId="720"/>
    <cellStyle name="_사물함(최종)" xfId="721"/>
    <cellStyle name="_사상구청쓰레기투기-CCTV 내역서" xfId="722"/>
    <cellStyle name="_사상구청쓰레기투기-CCTV 내역서-2" xfId="723"/>
    <cellStyle name="_사이버 컴퓨터 보드외 5종-최종" xfId="724"/>
    <cellStyle name="_산림청(휴양림)" xfId="725"/>
    <cellStyle name="_새마을계약내역(수정)" xfId="726"/>
    <cellStyle name="_샤워식분무기(최종)" xfId="727"/>
    <cellStyle name="_서울과학관의장" xfId="728"/>
    <cellStyle name="_서울여대(20020516)" xfId="729"/>
    <cellStyle name="_선도전기(실적기준)" xfId="730"/>
    <cellStyle name="_설계서(040701)" xfId="731"/>
    <cellStyle name="_설계서(0522)" xfId="732"/>
    <cellStyle name="_설계예산서(참고)" xfId="733"/>
    <cellStyle name="_설계원가 및 손익계산서(극장)" xfId="734"/>
    <cellStyle name="_설계원가 및 손익계산서(백화점)" xfId="735"/>
    <cellStyle name="_설계원가 및 손익계산서(이광환)" xfId="736"/>
    <cellStyle name="_설계참고자료1" xfId="737"/>
    <cellStyle name="_설명패널" xfId="738"/>
    <cellStyle name="_설명패널_1" xfId="739"/>
    <cellStyle name="_설비(1218)" xfId="740"/>
    <cellStyle name="_설비내역" xfId="741"/>
    <cellStyle name="_설비분담내역(남성)" xfId="742"/>
    <cellStyle name="_설비분담내역(동영)" xfId="743"/>
    <cellStyle name="_설치" xfId="744"/>
    <cellStyle name="_설치위치별세부내역(VMS)-0323" xfId="745"/>
    <cellStyle name="_설치위치별세부내역_AVI_1(new)" xfId="746"/>
    <cellStyle name="_섬진강 산출서" xfId="747"/>
    <cellStyle name="_성주군보고서(제조)" xfId="748"/>
    <cellStyle name="_세원IBS-한림대학교" xfId="749"/>
    <cellStyle name="_센터 인테리어_여건보고_1015_제출용" xfId="750"/>
    <cellStyle name="_센터 인테리어_여건보고_1015_최종" xfId="751"/>
    <cellStyle name="_소각시설용량증대_대경에스코_하동군청(제조)" xfId="752"/>
    <cellStyle name="_소금배정내역" xfId="753"/>
    <cellStyle name="_소프트웨어개발비_1106" xfId="754"/>
    <cellStyle name="_수산과학관-최종-01" xfId="755"/>
    <cellStyle name="_수입원가" xfId="756"/>
    <cellStyle name="_수입원가계산서(앤화)" xfId="757"/>
    <cellStyle name="_수정이여2003.05.19xls" xfId="758"/>
    <cellStyle name="_수중포기기(제조)" xfId="759"/>
    <cellStyle name="_순천 남부시장(제조-최종)" xfId="760"/>
    <cellStyle name="_스테인레스 가로등주" xfId="761"/>
    <cellStyle name="_스포츠외교" xfId="762"/>
    <cellStyle name="_슬러지수집기(제조-제출)" xfId="763"/>
    <cellStyle name="_승강기" xfId="764"/>
    <cellStyle name="_승강기 및 CRT 감시반(0416)" xfId="765"/>
    <cellStyle name="_승강기 및 CRT 감시반(설치)" xfId="766"/>
    <cellStyle name="_시공견적서(표지)" xfId="767"/>
    <cellStyle name="_시공-광양항3" xfId="768"/>
    <cellStyle name="_시스템" xfId="769"/>
    <cellStyle name="_시스템개선공사" xfId="770"/>
    <cellStyle name="_신·재생에너지홍보관 전시물설치(전시조합)" xfId="771"/>
    <cellStyle name="_신·재생에너지홍보관 전시물제작(전시조합)" xfId="772"/>
    <cellStyle name="_신동아건설-파주통신(B.M)" xfId="773"/>
    <cellStyle name="_신호제어_무선전송장치_내역서" xfId="774"/>
    <cellStyle name="_신흥기업사-최종" xfId="775"/>
    <cellStyle name="_실물모형" xfId="776"/>
    <cellStyle name="_실시설계(031201)" xfId="777"/>
    <cellStyle name="_실시설계(040218)" xfId="778"/>
    <cellStyle name="_실시설계(040623)" xfId="779"/>
    <cellStyle name="_실시설계(041229)" xfId="780"/>
    <cellStyle name="_실시설계(051213)" xfId="781"/>
    <cellStyle name="_실행견적" xfId="782"/>
    <cellStyle name="_실행견적_1" xfId="783"/>
    <cellStyle name="_실행견적1" xfId="784"/>
    <cellStyle name="_실행보고(전력저압반공사)-자료포함" xfId="785"/>
    <cellStyle name="_아세아견적및대하견적서" xfId="786"/>
    <cellStyle name="_안산어촌계약내역" xfId="787"/>
    <cellStyle name="_안양지식산업진흥원" xfId="788"/>
    <cellStyle name="_압구정지점" xfId="789"/>
    <cellStyle name="_업무공유" xfId="790"/>
    <cellStyle name="_여건보고" xfId="791"/>
    <cellStyle name="_연구원실험대(24종)-최종" xfId="792"/>
    <cellStyle name="_연천어린이교통안전체험-전기산출서" xfId="793"/>
    <cellStyle name="_영덕" xfId="794"/>
    <cellStyle name="_영덕어촌계약내역" xfId="795"/>
    <cellStyle name="_영상 HW 일위대가" xfId="796"/>
    <cellStyle name="_영상HW 실시설계(051101)" xfId="797"/>
    <cellStyle name="_영상-HW(수정)배관배선" xfId="798"/>
    <cellStyle name="_영상S" xfId="799"/>
    <cellStyle name="_영상SW" xfId="800"/>
    <cellStyle name="_옥전유물계약내역" xfId="801"/>
    <cellStyle name="_요금소설치" xfId="802"/>
    <cellStyle name="_요약" xfId="803"/>
    <cellStyle name="_우림컨설턴트(CCTV,방범)-견적서" xfId="804"/>
    <cellStyle name="_우주체험관계약내역(1차분)" xfId="805"/>
    <cellStyle name="_우편물자동파속기 3호(최종)" xfId="806"/>
    <cellStyle name="_원가계산서" xfId="807"/>
    <cellStyle name="_원가분석(1217)" xfId="808"/>
    <cellStyle name="_원가분석(아이0208)" xfId="809"/>
    <cellStyle name="_원가세부내역" xfId="810"/>
    <cellStyle name="_원격유지관리시스템(2004)" xfId="811"/>
    <cellStyle name="_유선설비(051216)" xfId="812"/>
    <cellStyle name="_이전내역서(거창)" xfId="813"/>
    <cellStyle name="_인천서구(노무비법)040505" xfId="814"/>
    <cellStyle name="_인터넷교통방송시스템 보완" xfId="815"/>
    <cellStyle name="_인테리어 일위대가 03-19" xfId="816"/>
    <cellStyle name="_일위(김천)" xfId="817"/>
    <cellStyle name="_일위(포천)" xfId="818"/>
    <cellStyle name="_일위대가" xfId="819"/>
    <cellStyle name="_일위대가_1" xfId="820"/>
    <cellStyle name="_일위대가_2" xfId="821"/>
    <cellStyle name="_일위대가목록" xfId="822"/>
    <cellStyle name="_일위대가표참조" xfId="823"/>
    <cellStyle name="_입구용부스(최종)" xfId="824"/>
    <cellStyle name="_자동선별기보고서" xfId="825"/>
    <cellStyle name="_자동제어" xfId="826"/>
    <cellStyle name="_자재비교표" xfId="827"/>
    <cellStyle name="_장현중(내역서+개요)" xfId="828"/>
    <cellStyle name="_재료비" xfId="829"/>
    <cellStyle name="_전기 오창_진천수량산출서" xfId="830"/>
    <cellStyle name="_전기(고강도접지판)_여건보고1015_제출용" xfId="831"/>
    <cellStyle name="_전기공사" xfId="832"/>
    <cellStyle name="_전기로비(실정보고수정) 20050114" xfId="833"/>
    <cellStyle name="_전남남부권광역상수도 수처리모형(설치-최종)" xfId="834"/>
    <cellStyle name="_전남남부권광역상수도 수처리모형(제조-수정)" xfId="835"/>
    <cellStyle name="_전남남부권광역상수도 수처리모형(제조-수정)_1. 기계환경분야(0709)" xfId="836"/>
    <cellStyle name="_전남남부권광역상수도 수처리모형(제조-수정)_1. 기계환경분야(0709)_1. 기계환경분야(0709)" xfId="837"/>
    <cellStyle name="_전남남부권광역상수도 수처리모형(제조-수정)_1. 기계환경분야(0709)_1. 기계환경분야(0709)_화장로내화물-설치" xfId="838"/>
    <cellStyle name="_전남남부권광역상수도 수처리모형(제조-수정)_1. 기계환경분야(0709)_1. 기계환경분야(제조)" xfId="839"/>
    <cellStyle name="_전남남부권광역상수도 수처리모형(제조-수정)_1. 기계환경분야(0709)_1. 기계환경분야(제조)_화장로내화물-설치" xfId="840"/>
    <cellStyle name="_전남남부권광역상수도 수처리모형(제조-수정)_1. 기계환경분야(0709)_화장로내화물-설치" xfId="841"/>
    <cellStyle name="_전남남부권광역상수도 수처리모형(제조-수정)_화장로내화물-설치" xfId="842"/>
    <cellStyle name="_전남남부권광역상수도 수처리모형(제조-최종)" xfId="843"/>
    <cellStyle name="_전남남부권광역상수도 수처리모형(제조-최종)_1. 기계환경분야(0709)" xfId="844"/>
    <cellStyle name="_전남남부권광역상수도 수처리모형(제조-최종)_1. 기계환경분야(0709)_1. 기계환경분야(0709)" xfId="845"/>
    <cellStyle name="_전남남부권광역상수도 수처리모형(제조-최종)_1. 기계환경분야(0709)_1. 기계환경분야(0709)_화장로내화물-설치" xfId="846"/>
    <cellStyle name="_전남남부권광역상수도 수처리모형(제조-최종)_1. 기계환경분야(0709)_1. 기계환경분야(제조)" xfId="847"/>
    <cellStyle name="_전남남부권광역상수도 수처리모형(제조-최종)_1. 기계환경분야(0709)_1. 기계환경분야(제조)_화장로내화물-설치" xfId="848"/>
    <cellStyle name="_전남남부권광역상수도 수처리모형(제조-최종)_1. 기계환경분야(0709)_화장로내화물-설치" xfId="849"/>
    <cellStyle name="_전남남부권광역상수도 수처리모형(제조-최종)_화장로내화물-설치" xfId="850"/>
    <cellStyle name="_전남도청사최종납품" xfId="851"/>
    <cellStyle name="_전남도청사최종납품(작업이)2" xfId="852"/>
    <cellStyle name="_전동발달기장치(거창정밀식)" xfId="853"/>
    <cellStyle name="_전력내역" xfId="854"/>
    <cellStyle name="_전력분담내역(동영)" xfId="855"/>
    <cellStyle name="_전력분담내역(세이브)" xfId="856"/>
    <cellStyle name="_전북의회홍보관설계내역-설치" xfId="857"/>
    <cellStyle name="_전북의회홍보관실시설계내역(0507)" xfId="858"/>
    <cellStyle name="_전송 - OA칸막이_울타리_조달청" xfId="859"/>
    <cellStyle name="_전시show case내역서09(1).12" xfId="860"/>
    <cellStyle name="_전시과학(031015)" xfId="861"/>
    <cellStyle name="_전시과학(031016)_인쇄" xfId="862"/>
    <cellStyle name="_전시시설물" xfId="863"/>
    <cellStyle name="_전시시설물_1)농경문화관 전시" xfId="864"/>
    <cellStyle name="_전시시설물_경산전시보완계약내역" xfId="865"/>
    <cellStyle name="_전시시설물_배정통보조합제출용" xfId="866"/>
    <cellStyle name="_전시용영상HW" xfId="867"/>
    <cellStyle name="_전시용정보영상장비" xfId="868"/>
    <cellStyle name="_전자지불(삼성SDS)" xfId="869"/>
    <cellStyle name="_전자지불-(케이비)" xfId="870"/>
    <cellStyle name="_전체 개괄 내역(삼성SDS)" xfId="871"/>
    <cellStyle name="_정림사지모형(시공분)설변내역" xfId="872"/>
    <cellStyle name="_정보통신-광통신망관리(050214)" xfId="873"/>
    <cellStyle name="_제일은행동근무복3" xfId="874"/>
    <cellStyle name="_제일은행하계근무복" xfId="875"/>
    <cellStyle name="_제작업체견적(스테이지넷)" xfId="876"/>
    <cellStyle name="_제조_응집용교반기_원일기계_조달청" xfId="877"/>
    <cellStyle name="_제조샘플(다품목)" xfId="878"/>
    <cellStyle name="_제조원가(최종)" xfId="879"/>
    <cellStyle name="_제조원가-1" xfId="880"/>
    <cellStyle name="_제주어촌 모형 설변내역 05_10_25(제출용-2)" xfId="881"/>
    <cellStyle name="_제주한화콘도" xfId="882"/>
    <cellStyle name="_조목스크린-제작" xfId="883"/>
    <cellStyle name="_조합견적" xfId="884"/>
    <cellStyle name="_주정차견적(인천동구)" xfId="885"/>
    <cellStyle name="_중부지역본부-" xfId="886"/>
    <cellStyle name="_중앙기업(040430)" xfId="887"/>
    <cellStyle name="_증권예탁원_퇴직연금시스템_구축_요약_Ver2" xfId="888"/>
    <cellStyle name="_지도계약내역" xfId="889"/>
    <cellStyle name="_직접경비" xfId="890"/>
    <cellStyle name="_창(에리트(설치제외)" xfId="891"/>
    <cellStyle name="_책상 및 의자 4종(전송)" xfId="892"/>
    <cellStyle name="_천안 삼성코닝 SP 납품(대선기공)" xfId="893"/>
    <cellStyle name="_청계천문화관-시설관리" xfId="894"/>
    <cellStyle name="_청문당 내역보완" xfId="895"/>
    <cellStyle name="_청소년수련관산출근거조서" xfId="896"/>
    <cellStyle name="_청소년수련관산출근거조서_1" xfId="897"/>
    <cellStyle name="_청소년수련관일위대가" xfId="898"/>
    <cellStyle name="_청소년수련관일위대가_1" xfId="899"/>
    <cellStyle name="_체크밸브 일체형 버터플라이밸브" xfId="900"/>
    <cellStyle name="_총괄(최종)" xfId="901"/>
    <cellStyle name="_최종(040309)" xfId="902"/>
    <cellStyle name="_최종검토" xfId="903"/>
    <cellStyle name="_최종내역(공사)" xfId="904"/>
    <cellStyle name="_최종내역(자재)" xfId="905"/>
    <cellStyle name="_최종-황순원산출서" xfId="906"/>
    <cellStyle name="_축중기제조" xfId="907"/>
    <cellStyle name="_춘천(제조)" xfId="908"/>
    <cellStyle name="_춘천전화국증축통신+개요" xfId="909"/>
    <cellStyle name="_춘천합동내역+개요(수정한최종)" xfId="910"/>
    <cellStyle name="_충무1.민속박물관(설치-충무)" xfId="911"/>
    <cellStyle name="_충무용사촌(설치)" xfId="912"/>
    <cellStyle name="_충청지역본부-" xfId="913"/>
    <cellStyle name="_충효예(장비)(1)-류빈" xfId="914"/>
    <cellStyle name="_침대" xfId="915"/>
    <cellStyle name="_침상, 관물함3" xfId="916"/>
    <cellStyle name="_침입감시 견적서" xfId="917"/>
    <cellStyle name="_컴네트플러스(040319)" xfId="918"/>
    <cellStyle name="_코스모스씨앤티(손익계산서,제조원가명세서)" xfId="919"/>
    <cellStyle name="_타견적" xfId="920"/>
    <cellStyle name="_태종대1차" xfId="921"/>
    <cellStyle name="_태종대2차" xfId="922"/>
    <cellStyle name="_태종대공영주차장통신내역서(총괄)1" xfId="923"/>
    <cellStyle name="_터널진입차단시설(제조)" xfId="924"/>
    <cellStyle name="_테니스장(030922)" xfId="925"/>
    <cellStyle name="_테마공사새로03" xfId="926"/>
    <cellStyle name="_통신(일위대가) 통신_(최종본)" xfId="927"/>
    <cellStyle name="_통행료 전자지불 SW" xfId="928"/>
    <cellStyle name="_통행료면탈방지시스템(최종)" xfId="929"/>
    <cellStyle name="_퇴직연금 기록관리 시스템" xfId="930"/>
    <cellStyle name="_파동의 중첩-전시과학-최종" xfId="931"/>
    <cellStyle name="_표준 견적서 2003년" xfId="932"/>
    <cellStyle name="_표지" xfId="933"/>
    <cellStyle name="_하이패스 전자지불(050214)" xfId="934"/>
    <cellStyle name="_하이패스(최종)" xfId="935"/>
    <cellStyle name="_학생사물함18종" xfId="936"/>
    <cellStyle name="_한강물환경생태 산출서" xfId="937"/>
    <cellStyle name="_한국경제정책(과기부)HP_Search" xfId="938"/>
    <cellStyle name="_한스콤-이정-견적서-060803-1" xfId="939"/>
    <cellStyle name="_한일청소년" xfId="940"/>
    <cellStyle name="_항만해운청전기산출근거" xfId="941"/>
    <cellStyle name="_항측판독용역" xfId="942"/>
    <cellStyle name="_헤이스견적서" xfId="943"/>
    <cellStyle name="_현대타운빌 실행" xfId="944"/>
    <cellStyle name="_현수막 추가" xfId="945"/>
    <cellStyle name="_현장설비(1.VDS)-0411" xfId="946"/>
    <cellStyle name="_형광등기구최종-조일전기" xfId="947"/>
    <cellStyle name="_호남지역본부-" xfId="948"/>
    <cellStyle name="_호남지역본부-20041220" xfId="949"/>
    <cellStyle name="_호안블럭5종내역(노무비법)" xfId="950"/>
    <cellStyle name="_화성동탄 계약내역" xfId="951"/>
    <cellStyle name="_화흥기상정보시스템(RWIS)및노면감지시스템(RSDS)내역서" xfId="952"/>
    <cellStyle name="_환경체험관내역050420(총괄최종)" xfId="953"/>
    <cellStyle name="_회의실 견적서(배관배선)" xfId="954"/>
    <cellStyle name="_회전식 슬러지 농축기(제조)" xfId="955"/>
    <cellStyle name="_휴대용바코드" xfId="956"/>
    <cellStyle name="_흙막이공사(일위)" xfId="957"/>
    <cellStyle name="´þ·?" xfId="958"/>
    <cellStyle name="’E‰Y [0.00]_laroux" xfId="959"/>
    <cellStyle name="’E‰Y_laroux" xfId="960"/>
    <cellStyle name="¤@?e_TEST-1 " xfId="961"/>
    <cellStyle name="+,-,0" xfId="962"/>
    <cellStyle name="△ []" xfId="963"/>
    <cellStyle name="△ [0]" xfId="964"/>
    <cellStyle name="△백분율" xfId="965"/>
    <cellStyle name="△콤마" xfId="966"/>
    <cellStyle name="°ia¤¼o¼ya¡" xfId="967"/>
    <cellStyle name="°ia¤¼o¼ya¡ 2" xfId="968"/>
    <cellStyle name="°ia¤aa·a1" xfId="969"/>
    <cellStyle name="°ia¤aa·a2" xfId="970"/>
    <cellStyle name="؀ŀŀ䅀؀ŀŀ䅀؀ŀ฀䅀؀฀฀䅀؀฀฀䅀؀฀฀䅀؀฀฀䅀؀฀฀䅀؀฀฀䅀؀฀฀䅀؀฀฀䅀؀฀฀䅀؀฀฀䁀" xfId="971"/>
    <cellStyle name="؀฀฀䅀؀฀฀䅀؀฀฀䅀؀฀฀䅀؀฀฀䅀؀฀฀䅀؀฀฀䅀؀฀฀䁀" xfId="972"/>
    <cellStyle name="؀฀฀䅀؀฀฀䅀؀฀฀䅀؀฀฀䅀؀฀฀䅀؀฀฀䁀" xfId="973"/>
    <cellStyle name="؀฀฀䅀؀฀฀䅀؀฀฀䅀؀฀฀䁀" xfId="974"/>
    <cellStyle name="" xfId="975"/>
    <cellStyle name="_1. 경북염색조합" xfId="976"/>
    <cellStyle name="_1. 경북염색조합123" xfId="977"/>
    <cellStyle name="_1. 전시물" xfId="978"/>
    <cellStyle name="_10-1. 의장(영상관)" xfId="979"/>
    <cellStyle name="_A사" xfId="980"/>
    <cellStyle name="_CCTV내역서" xfId="981"/>
    <cellStyle name="_TCS_축중기" xfId="982"/>
    <cellStyle name="_TCS_축중기_1. 전시시설물-1" xfId="983"/>
    <cellStyle name="_TCS_축중기_단가" xfId="984"/>
    <cellStyle name="_TCS_축중기_탈수기-제작" xfId="985"/>
    <cellStyle name="_TCS_축중기_탈수기-제작_미생물탈취기(제조)" xfId="986"/>
    <cellStyle name="_TCS_축중기_탈수기-제작_팽성하수스크린(제조)" xfId="987"/>
    <cellStyle name="_TCS_축중기_화성시 가축분뇨 공공처리장 설비(제조)" xfId="988"/>
    <cellStyle name="_TEST" xfId="989"/>
    <cellStyle name="_TEST_화성시 가축분뇨 공공처리장 설비(제조)" xfId="990"/>
    <cellStyle name="_TTMS위탁수량(KHC)" xfId="991"/>
    <cellStyle name="_TTMS위탁수량(KHC)_1. 기계환경분야(0709)" xfId="992"/>
    <cellStyle name="_TTMS위탁수량(KHC)_1. 기계환경분야(0709)_1. 기계환경분야(0709)" xfId="993"/>
    <cellStyle name="_TTMS위탁수량(KHC)_1. 기계환경분야(0709)_1. 기계환경분야(0709)_화장로내화물-설치" xfId="994"/>
    <cellStyle name="_TTMS위탁수량(KHC)_1. 기계환경분야(0709)_1. 기계환경분야(제조)" xfId="995"/>
    <cellStyle name="_TTMS위탁수량(KHC)_1. 기계환경분야(0709)_1. 기계환경분야(제조)_화장로내화물-설치" xfId="996"/>
    <cellStyle name="_TTMS위탁수량(KHC)_1. 기계환경분야(0709)_화장로내화물-설치" xfId="997"/>
    <cellStyle name="_TTMS위탁수량(KHC)_탈수기-제작" xfId="998"/>
    <cellStyle name="_TTMS위탁수량(KHC)_화성시 가축분뇨 공공처리장 설비(제조)" xfId="999"/>
    <cellStyle name="_TTMS위탁수량(KHC)_화장로내화물-설치" xfId="1000"/>
    <cellStyle name="_가로등주" xfId="1001"/>
    <cellStyle name="_가로등주_1. 전시시설물-1" xfId="1002"/>
    <cellStyle name="_가로등주_단가" xfId="1003"/>
    <cellStyle name="_가로등주_화성시 가축분뇨 공공처리장 설비(제조)" xfId="1004"/>
    <cellStyle name="_강원지역본부" xfId="1005"/>
    <cellStyle name="_강원지역본부(2006년)" xfId="1006"/>
    <cellStyle name="_강원지역본부(2006년)_1. 기계환경분야(0709)" xfId="1007"/>
    <cellStyle name="_강원지역본부(2006년)_1. 기계환경분야(0709)_1. 기계환경분야(0709)" xfId="1008"/>
    <cellStyle name="_강원지역본부(2006년)_1. 기계환경분야(0709)_1. 기계환경분야(0709)_화장로내화물-설치" xfId="1009"/>
    <cellStyle name="_강원지역본부(2006년)_1. 기계환경분야(0709)_1. 기계환경분야(제조)" xfId="1010"/>
    <cellStyle name="_강원지역본부(2006년)_1. 기계환경분야(0709)_1. 기계환경분야(제조)_화장로내화물-설치" xfId="1011"/>
    <cellStyle name="_강원지역본부(2006년)_1. 기계환경분야(0709)_화장로내화물-설치" xfId="1012"/>
    <cellStyle name="_강원지역본부(2006년)_탈수기-제작" xfId="1013"/>
    <cellStyle name="_강원지역본부(2006년)_화성시 가축분뇨 공공처리장 설비(제조)" xfId="1014"/>
    <cellStyle name="_강원지역본부(2006년)_화장로내화물-설치" xfId="1015"/>
    <cellStyle name="_강원지역본부(2006년_060109)" xfId="1016"/>
    <cellStyle name="_강원지역본부(2006년_060109)_화성시 가축분뇨 공공처리장 설비(제조)" xfId="1017"/>
    <cellStyle name="_강원지역본부(2006년-051228)" xfId="1018"/>
    <cellStyle name="_강원지역본부(2006년-051228)_1. 기계환경분야(0709)" xfId="1019"/>
    <cellStyle name="_강원지역본부(2006년-051228)_1. 기계환경분야(0709)_1. 기계환경분야(0709)" xfId="1020"/>
    <cellStyle name="_강원지역본부(2006년-051228)_1. 기계환경분야(0709)_1. 기계환경분야(0709)_화장로내화물-설치" xfId="1021"/>
    <cellStyle name="_강원지역본부(2006년-051228)_1. 기계환경분야(0709)_1. 기계환경분야(제조)" xfId="1022"/>
    <cellStyle name="_강원지역본부(2006년-051228)_1. 기계환경분야(0709)_1. 기계환경분야(제조)_화장로내화물-설치" xfId="1023"/>
    <cellStyle name="_강원지역본부(2006년-051228)_1. 기계환경분야(0709)_화장로내화물-설치" xfId="1024"/>
    <cellStyle name="_강원지역본부(2006년-051228)_탈수기-제작" xfId="1025"/>
    <cellStyle name="_강원지역본부(2006년-051228)_화성시 가축분뇨 공공처리장 설비(제조)" xfId="1026"/>
    <cellStyle name="_강원지역본부(2006년-051228)_화장로내화물-설치" xfId="1027"/>
    <cellStyle name="_강원지역본부(2006년-060102)" xfId="1028"/>
    <cellStyle name="_강원지역본부(2006년-060102)_1. 기계환경분야(0709)" xfId="1029"/>
    <cellStyle name="_강원지역본부(2006년-060102)_1. 기계환경분야(0709)_1. 기계환경분야(0709)" xfId="1030"/>
    <cellStyle name="_강원지역본부(2006년-060102)_1. 기계환경분야(0709)_1. 기계환경분야(0709)_화장로내화물-설치" xfId="1031"/>
    <cellStyle name="_강원지역본부(2006년-060102)_1. 기계환경분야(0709)_1. 기계환경분야(제조)" xfId="1032"/>
    <cellStyle name="_강원지역본부(2006년-060102)_1. 기계환경분야(0709)_1. 기계환경분야(제조)_화장로내화물-설치" xfId="1033"/>
    <cellStyle name="_강원지역본부(2006년-060102)_1. 기계환경분야(0709)_화장로내화물-설치" xfId="1034"/>
    <cellStyle name="_강원지역본부(2006년-060102)_탈수기-제작" xfId="1035"/>
    <cellStyle name="_강원지역본부(2006년-060102)_화성시 가축분뇨 공공처리장 설비(제조)" xfId="1036"/>
    <cellStyle name="_강원지역본부(2006년-060102)_화장로내화물-설치" xfId="1037"/>
    <cellStyle name="_강원지역본부(2006년-0602011)" xfId="1038"/>
    <cellStyle name="_강원지역본부(2006년-0602011)_1. 기계환경분야(0709)" xfId="1039"/>
    <cellStyle name="_강원지역본부(2006년-0602011)_1. 기계환경분야(0709)_1. 기계환경분야(0709)" xfId="1040"/>
    <cellStyle name="_강원지역본부(2006년-0602011)_1. 기계환경분야(0709)_1. 기계환경분야(0709)_화장로내화물-설치" xfId="1041"/>
    <cellStyle name="_강원지역본부(2006년-0602011)_1. 기계환경분야(0709)_1. 기계환경분야(제조)" xfId="1042"/>
    <cellStyle name="_강원지역본부(2006년-0602011)_1. 기계환경분야(0709)_1. 기계환경분야(제조)_화장로내화물-설치" xfId="1043"/>
    <cellStyle name="_강원지역본부(2006년-0602011)_1. 기계환경분야(0709)_화장로내화물-설치" xfId="1044"/>
    <cellStyle name="_강원지역본부(2006년-0602011)_화장로내화물-설치" xfId="1045"/>
    <cellStyle name="_강원지역본부_1. 전시시설물-1" xfId="1046"/>
    <cellStyle name="_강원지역본부_단가" xfId="1047"/>
    <cellStyle name="_강원지역본부_탈수기-제작" xfId="1048"/>
    <cellStyle name="_강원지역본부_탈수기-제작_미생물탈취기(제조)" xfId="1049"/>
    <cellStyle name="_강원지역본부_탈수기-제작_팽성하수스크린(제조)" xfId="1050"/>
    <cellStyle name="_강원지역본부_화성시 가축분뇨 공공처리장 설비(제조)" xfId="1051"/>
    <cellStyle name="_개선형표지판(제조)-전송" xfId="1052"/>
    <cellStyle name="_개선형표지판(제조)-전송_단가" xfId="1053"/>
    <cellStyle name="_건조기최종" xfId="1054"/>
    <cellStyle name="_건조기최종_1. 전시시설물-1" xfId="1055"/>
    <cellStyle name="_건조기최종_화성시 가축분뇨 공공처리장 설비(제조)" xfId="1056"/>
    <cellStyle name="_경남본부_2006년도_유지관리대상수량" xfId="1057"/>
    <cellStyle name="_경남본부_2006년도_유지관리대상수량_경남지역본부(2006년)" xfId="1058"/>
    <cellStyle name="_경남본부_2006년도_유지관리대상수량_경남지역본부(2006년)_화성시 가축분뇨 공공처리장 설비(제조)" xfId="1059"/>
    <cellStyle name="_경남본부_2006년도_유지관리대상수량_경남지역본부(2006년도)" xfId="1060"/>
    <cellStyle name="_경남본부_2006년도_유지관리대상수량_경남지역본부(2006년도)_화성시 가축분뇨 공공처리장 설비(제조)" xfId="1061"/>
    <cellStyle name="_경남본부_2006년도_유지관리대상수량_화성시 가축분뇨 공공처리장 설비(제조)" xfId="1062"/>
    <cellStyle name="_경남지역본부-" xfId="1063"/>
    <cellStyle name="_경남지역본부_20041220_상반기" xfId="1064"/>
    <cellStyle name="_경남지역본부_20041220_상반기_1. 기계환경분야(0709)" xfId="1065"/>
    <cellStyle name="_경남지역본부_20041220_상반기_1. 기계환경분야(0709)_1. 기계환경분야(0709)" xfId="1066"/>
    <cellStyle name="_경남지역본부_20041220_상반기_1. 기계환경분야(0709)_1. 기계환경분야(0709)_화장로내화물-설치" xfId="1067"/>
    <cellStyle name="_경남지역본부_20041220_상반기_1. 기계환경분야(0709)_1. 기계환경분야(제조)" xfId="1068"/>
    <cellStyle name="_경남지역본부_20041220_상반기_1. 기계환경분야(0709)_1. 기계환경분야(제조)_화장로내화물-설치" xfId="1069"/>
    <cellStyle name="_경남지역본부_20041220_상반기_1. 기계환경분야(0709)_화장로내화물-설치" xfId="1070"/>
    <cellStyle name="_경남지역본부_20041220_상반기_2005년도급내역서" xfId="1071"/>
    <cellStyle name="_경남지역본부_20041220_상반기_2005년도급내역서_1. 기계환경분야(0709)" xfId="1072"/>
    <cellStyle name="_경남지역본부_20041220_상반기_2005년도급내역서_1. 기계환경분야(0709)_1. 기계환경분야(0709)" xfId="1073"/>
    <cellStyle name="_경남지역본부_20041220_상반기_2005년도급내역서_1. 기계환경분야(0709)_1. 기계환경분야(0709)_화장로내화물-설치" xfId="1074"/>
    <cellStyle name="_경남지역본부_20041220_상반기_2005년도급내역서_1. 기계환경분야(0709)_1. 기계환경분야(제조)" xfId="1075"/>
    <cellStyle name="_경남지역본부_20041220_상반기_2005년도급내역서_1. 기계환경분야(0709)_1. 기계환경분야(제조)_화장로내화물-설치" xfId="1076"/>
    <cellStyle name="_경남지역본부_20041220_상반기_2005년도급내역서_1. 기계환경분야(0709)_화장로내화물-설치" xfId="1077"/>
    <cellStyle name="_경남지역본부_20041220_상반기_2005년도급내역서_TTMS위탁수량(KHC)" xfId="1078"/>
    <cellStyle name="_경남지역본부_20041220_상반기_2005년도급내역서_TTMS위탁수량(KHC)_1. 기계환경분야(0709)" xfId="1079"/>
    <cellStyle name="_경남지역본부_20041220_상반기_2005년도급내역서_TTMS위탁수량(KHC)_1. 기계환경분야(0709)_1. 기계환경분야(0709)" xfId="1080"/>
    <cellStyle name="_경남지역본부_20041220_상반기_2005년도급내역서_TTMS위탁수량(KHC)_1. 기계환경분야(0709)_1. 기계환경분야(0709)_화장로내화물-설치" xfId="1081"/>
    <cellStyle name="_경남지역본부_20041220_상반기_2005년도급내역서_TTMS위탁수량(KHC)_1. 기계환경분야(0709)_1. 기계환경분야(제조)" xfId="1082"/>
    <cellStyle name="_경남지역본부_20041220_상반기_2005년도급내역서_TTMS위탁수량(KHC)_1. 기계환경분야(0709)_1. 기계환경분야(제조)_화장로내화물-설치" xfId="1083"/>
    <cellStyle name="_경남지역본부_20041220_상반기_2005년도급내역서_TTMS위탁수량(KHC)_1. 기계환경분야(0709)_화장로내화물-설치" xfId="1084"/>
    <cellStyle name="_경남지역본부_20041220_상반기_2005년도급내역서_TTMS위탁수량(KHC)_탈수기-제작" xfId="1085"/>
    <cellStyle name="_경남지역본부_20041220_상반기_2005년도급내역서_TTMS위탁수량(KHC)_화성시 가축분뇨 공공처리장 설비(제조)" xfId="1086"/>
    <cellStyle name="_경남지역본부_20041220_상반기_2005년도급내역서_TTMS위탁수량(KHC)_화장로내화물-설치" xfId="1087"/>
    <cellStyle name="_경남지역본부_20041220_상반기_2005년도급내역서_강원지역본부(2006년)" xfId="1088"/>
    <cellStyle name="_경남지역본부_20041220_상반기_2005년도급내역서_강원지역본부(2006년)_1. 기계환경분야(0709)" xfId="1089"/>
    <cellStyle name="_경남지역본부_20041220_상반기_2005년도급내역서_강원지역본부(2006년)_1. 기계환경분야(0709)_1. 기계환경분야(0709)" xfId="1090"/>
    <cellStyle name="_경남지역본부_20041220_상반기_2005년도급내역서_강원지역본부(2006년)_1. 기계환경분야(0709)_1. 기계환경분야(0709)_화장로내화물-설치" xfId="1091"/>
    <cellStyle name="_경남지역본부_20041220_상반기_2005년도급내역서_강원지역본부(2006년)_1. 기계환경분야(0709)_1. 기계환경분야(제조)" xfId="1092"/>
    <cellStyle name="_경남지역본부_20041220_상반기_2005년도급내역서_강원지역본부(2006년)_1. 기계환경분야(0709)_1. 기계환경분야(제조)_화장로내화물-설치" xfId="1093"/>
    <cellStyle name="_경남지역본부_20041220_상반기_2005년도급내역서_강원지역본부(2006년)_1. 기계환경분야(0709)_화장로내화물-설치" xfId="1094"/>
    <cellStyle name="_경남지역본부_20041220_상반기_2005년도급내역서_강원지역본부(2006년)_탈수기-제작" xfId="1095"/>
    <cellStyle name="_경남지역본부_20041220_상반기_2005년도급내역서_강원지역본부(2006년)_화성시 가축분뇨 공공처리장 설비(제조)" xfId="1096"/>
    <cellStyle name="_경남지역본부_20041220_상반기_2005년도급내역서_강원지역본부(2006년)_화장로내화물-설치" xfId="1097"/>
    <cellStyle name="_경남지역본부_20041220_상반기_2005년도급내역서_강원지역본부(2006년-051228)" xfId="1098"/>
    <cellStyle name="_경남지역본부_20041220_상반기_2005년도급내역서_강원지역본부(2006년-051228)_1. 기계환경분야(0709)" xfId="1099"/>
    <cellStyle name="_경남지역본부_20041220_상반기_2005년도급내역서_강원지역본부(2006년-051228)_1. 기계환경분야(0709)_1. 기계환경분야(0709)" xfId="1100"/>
    <cellStyle name="_경남지역본부_20041220_상반기_2005년도급내역서_강원지역본부(2006년-051228)_1. 기계환경분야(0709)_1. 기계환경분야(0709)_화장로내화물-설치" xfId="1101"/>
    <cellStyle name="_경남지역본부_20041220_상반기_2005년도급내역서_강원지역본부(2006년-051228)_1. 기계환경분야(0709)_1. 기계환경분야(제조)" xfId="1102"/>
    <cellStyle name="_경남지역본부_20041220_상반기_2005년도급내역서_강원지역본부(2006년-051228)_1. 기계환경분야(0709)_1. 기계환경분야(제조)_화장로내화물-설치" xfId="1103"/>
    <cellStyle name="_경남지역본부_20041220_상반기_2005년도급내역서_강원지역본부(2006년-051228)_1. 기계환경분야(0709)_화장로내화물-설치" xfId="1104"/>
    <cellStyle name="_경남지역본부_20041220_상반기_2005년도급내역서_강원지역본부(2006년-051228)_탈수기-제작" xfId="1105"/>
    <cellStyle name="_경남지역본부_20041220_상반기_2005년도급내역서_강원지역본부(2006년-051228)_화성시 가축분뇨 공공처리장 설비(제조)" xfId="1106"/>
    <cellStyle name="_경남지역본부_20041220_상반기_2005년도급내역서_강원지역본부(2006년-051228)_화장로내화물-설치" xfId="1107"/>
    <cellStyle name="_경남지역본부_20041220_상반기_2005년도급내역서_강원지역본부(2006년-060102)" xfId="1108"/>
    <cellStyle name="_경남지역본부_20041220_상반기_2005년도급내역서_강원지역본부(2006년-060102)_1. 기계환경분야(0709)" xfId="1109"/>
    <cellStyle name="_경남지역본부_20041220_상반기_2005년도급내역서_강원지역본부(2006년-060102)_1. 기계환경분야(0709)_1. 기계환경분야(0709)" xfId="1110"/>
    <cellStyle name="_경남지역본부_20041220_상반기_2005년도급내역서_강원지역본부(2006년-060102)_1. 기계환경분야(0709)_1. 기계환경분야(0709)_화장로내화물-설치" xfId="1111"/>
    <cellStyle name="_경남지역본부_20041220_상반기_2005년도급내역서_강원지역본부(2006년-060102)_1. 기계환경분야(0709)_1. 기계환경분야(제조)" xfId="1112"/>
    <cellStyle name="_경남지역본부_20041220_상반기_2005년도급내역서_강원지역본부(2006년-060102)_1. 기계환경분야(0709)_1. 기계환경분야(제조)_화장로내화물-설치" xfId="1113"/>
    <cellStyle name="_경남지역본부_20041220_상반기_2005년도급내역서_강원지역본부(2006년-060102)_1. 기계환경분야(0709)_화장로내화물-설치" xfId="1114"/>
    <cellStyle name="_경남지역본부_20041220_상반기_2005년도급내역서_강원지역본부(2006년-060102)_탈수기-제작" xfId="1115"/>
    <cellStyle name="_경남지역본부_20041220_상반기_2005년도급내역서_강원지역본부(2006년-060102)_화성시 가축분뇨 공공처리장 설비(제조)" xfId="1116"/>
    <cellStyle name="_경남지역본부_20041220_상반기_2005년도급내역서_강원지역본부(2006년-060102)_화장로내화물-설치" xfId="1117"/>
    <cellStyle name="_경남지역본부_20041220_상반기_2005년도급내역서_경남본부_2006년도_유지관리대상수량" xfId="1118"/>
    <cellStyle name="_경남지역본부_20041220_상반기_2005년도급내역서_경남본부_2006년도_유지관리대상수량_경남지역본부(2006년)" xfId="1119"/>
    <cellStyle name="_경남지역본부_20041220_상반기_2005년도급내역서_경남본부_2006년도_유지관리대상수량_경남지역본부(2006년)_화성시 가축분뇨 공공처리장 설비(제조)" xfId="1120"/>
    <cellStyle name="_경남지역본부_20041220_상반기_2005년도급내역서_경남본부_2006년도_유지관리대상수량_경남지역본부(2006년도)" xfId="1121"/>
    <cellStyle name="_경남지역본부_20041220_상반기_2005년도급내역서_경남본부_2006년도_유지관리대상수량_경남지역본부(2006년도)_화성시 가축분뇨 공공처리장 설비(제조)" xfId="1122"/>
    <cellStyle name="_경남지역본부_20041220_상반기_2005년도급내역서_경남본부_2006년도_유지관리대상수량_화성시 가축분뇨 공공처리장 설비(제조)" xfId="1123"/>
    <cellStyle name="_경남지역본부_20041220_상반기_2005년도급내역서_중부지역본부(2006년)_기준" xfId="1124"/>
    <cellStyle name="_경남지역본부_20041220_상반기_2005년도급내역서_중부지역본부(2006년)_기준_경남지역본부(2006년)" xfId="1125"/>
    <cellStyle name="_경남지역본부_20041220_상반기_2005년도급내역서_중부지역본부(2006년)_기준_경남지역본부(2006년)_화성시 가축분뇨 공공처리장 설비(제조)" xfId="1126"/>
    <cellStyle name="_경남지역본부_20041220_상반기_2005년도급내역서_중부지역본부(2006년)_기준_경남지역본부(2006년도)" xfId="1127"/>
    <cellStyle name="_경남지역본부_20041220_상반기_2005년도급내역서_중부지역본부(2006년)_기준_경남지역본부(2006년도)_화성시 가축분뇨 공공처리장 설비(제조)" xfId="1128"/>
    <cellStyle name="_경남지역본부_20041220_상반기_2005년도급내역서_중부지역본부(2006년)_기준_경북지역본부(2006년)" xfId="1129"/>
    <cellStyle name="_경남지역본부_20041220_상반기_2005년도급내역서_중부지역본부(2006년)_기준_경북지역본부(2006년)_화성시 가축분뇨 공공처리장 설비(제조)" xfId="1130"/>
    <cellStyle name="_경남지역본부_20041220_상반기_2005년도급내역서_중부지역본부(2006년)_기준_경북지역본부(2006년도)" xfId="1131"/>
    <cellStyle name="_경남지역본부_20041220_상반기_2005년도급내역서_중부지역본부(2006년)_기준_경북지역본부(2006년도)_화성시 가축분뇨 공공처리장 설비(제조)" xfId="1132"/>
    <cellStyle name="_경남지역본부_20041220_상반기_2005년도급내역서_중부지역본부(2006년)_기준_화성시 가축분뇨 공공처리장 설비(제조)" xfId="1133"/>
    <cellStyle name="_경남지역본부_20041220_상반기_2005년도급내역서_중부지역본부(2006년-051220)" xfId="1134"/>
    <cellStyle name="_경남지역본부_20041220_상반기_2005년도급내역서_중부지역본부(2006년-051220)_1. 기계환경분야(0709)" xfId="1135"/>
    <cellStyle name="_경남지역본부_20041220_상반기_2005년도급내역서_중부지역본부(2006년-051220)_1. 기계환경분야(0709)_1. 기계환경분야(0709)" xfId="1136"/>
    <cellStyle name="_경남지역본부_20041220_상반기_2005년도급내역서_중부지역본부(2006년-051220)_1. 기계환경분야(0709)_1. 기계환경분야(0709)_화장로내화물-설치" xfId="1137"/>
    <cellStyle name="_경남지역본부_20041220_상반기_2005년도급내역서_중부지역본부(2006년-051220)_1. 기계환경분야(0709)_1. 기계환경분야(제조)" xfId="1138"/>
    <cellStyle name="_경남지역본부_20041220_상반기_2005년도급내역서_중부지역본부(2006년-051220)_1. 기계환경분야(0709)_1. 기계환경분야(제조)_화장로내화물-설치" xfId="1139"/>
    <cellStyle name="_경남지역본부_20041220_상반기_2005년도급내역서_중부지역본부(2006년-051220)_1. 기계환경분야(0709)_화장로내화물-설치" xfId="1140"/>
    <cellStyle name="_경남지역본부_20041220_상반기_2005년도급내역서_중부지역본부(2006년-051220)_탈수기-제작" xfId="1141"/>
    <cellStyle name="_경남지역본부_20041220_상반기_2005년도급내역서_중부지역본부(2006년-051220)_화성시 가축분뇨 공공처리장 설비(제조)" xfId="1142"/>
    <cellStyle name="_경남지역본부_20041220_상반기_2005년도급내역서_중부지역본부(2006년-051220)_화장로내화물-설치" xfId="1143"/>
    <cellStyle name="_경남지역본부_20041220_상반기_2005년도급내역서_중부지역본부(2006년-051228)" xfId="1144"/>
    <cellStyle name="_경남지역본부_20041220_상반기_2005년도급내역서_중부지역본부(2006년-051228)_1. 기계환경분야(0709)" xfId="1145"/>
    <cellStyle name="_경남지역본부_20041220_상반기_2005년도급내역서_중부지역본부(2006년-051228)_1. 기계환경분야(0709)_1. 기계환경분야(0709)" xfId="1146"/>
    <cellStyle name="_경남지역본부_20041220_상반기_2005년도급내역서_중부지역본부(2006년-051228)_1. 기계환경분야(0709)_1. 기계환경분야(0709)_화장로내화물-설치" xfId="1147"/>
    <cellStyle name="_경남지역본부_20041220_상반기_2005년도급내역서_중부지역본부(2006년-051228)_1. 기계환경분야(0709)_1. 기계환경분야(제조)" xfId="1148"/>
    <cellStyle name="_경남지역본부_20041220_상반기_2005년도급내역서_중부지역본부(2006년-051228)_1. 기계환경분야(0709)_1. 기계환경분야(제조)_화장로내화물-설치" xfId="1149"/>
    <cellStyle name="_경남지역본부_20041220_상반기_2005년도급내역서_중부지역본부(2006년-051228)_1. 기계환경분야(0709)_화장로내화물-설치" xfId="1150"/>
    <cellStyle name="_경남지역본부_20041220_상반기_2005년도급내역서_중부지역본부(2006년-051228)_탈수기-제작" xfId="1151"/>
    <cellStyle name="_경남지역본부_20041220_상반기_2005년도급내역서_중부지역본부(2006년-051228)_화성시 가축분뇨 공공처리장 설비(제조)" xfId="1152"/>
    <cellStyle name="_경남지역본부_20041220_상반기_2005년도급내역서_중부지역본부(2006년-051228)_화장로내화물-설치" xfId="1153"/>
    <cellStyle name="_경남지역본부_20041220_상반기_2005년도급내역서_중부지역본부(2006년-060102)" xfId="1154"/>
    <cellStyle name="_경남지역본부_20041220_상반기_2005년도급내역서_중부지역본부(2006년-060102)_1. 기계환경분야(0709)" xfId="1155"/>
    <cellStyle name="_경남지역본부_20041220_상반기_2005년도급내역서_중부지역본부(2006년-060102)_1. 기계환경분야(0709)_1. 기계환경분야(0709)" xfId="1156"/>
    <cellStyle name="_경남지역본부_20041220_상반기_2005년도급내역서_중부지역본부(2006년-060102)_1. 기계환경분야(0709)_1. 기계환경분야(0709)_화장로내화물-설치" xfId="1157"/>
    <cellStyle name="_경남지역본부_20041220_상반기_2005년도급내역서_중부지역본부(2006년-060102)_1. 기계환경분야(0709)_1. 기계환경분야(제조)" xfId="1158"/>
    <cellStyle name="_경남지역본부_20041220_상반기_2005년도급내역서_중부지역본부(2006년-060102)_1. 기계환경분야(0709)_1. 기계환경분야(제조)_화장로내화물-설치" xfId="1159"/>
    <cellStyle name="_경남지역본부_20041220_상반기_2005년도급내역서_중부지역본부(2006년-060102)_1. 기계환경분야(0709)_화장로내화물-설치" xfId="1160"/>
    <cellStyle name="_경남지역본부_20041220_상반기_2005년도급내역서_중부지역본부(2006년-060102)_탈수기-제작" xfId="1161"/>
    <cellStyle name="_경남지역본부_20041220_상반기_2005년도급내역서_중부지역본부(2006년-060102)_화성시 가축분뇨 공공처리장 설비(제조)" xfId="1162"/>
    <cellStyle name="_경남지역본부_20041220_상반기_2005년도급내역서_중부지역본부(2006년-060102)_화장로내화물-설치" xfId="1163"/>
    <cellStyle name="_경남지역본부_20041220_상반기_2005년도급내역서_탈수기-제작" xfId="1164"/>
    <cellStyle name="_경남지역본부_20041220_상반기_2005년도급내역서_화성시 가축분뇨 공공처리장 설비(제조)" xfId="1165"/>
    <cellStyle name="_경남지역본부_20041220_상반기_2005년도급내역서_화장로내화물-설치" xfId="1166"/>
    <cellStyle name="_경남지역본부_20041220_상반기_TTMS위탁수량(KHC)" xfId="1167"/>
    <cellStyle name="_경남지역본부_20041220_상반기_TTMS위탁수량(KHC)_1. 기계환경분야(0709)" xfId="1168"/>
    <cellStyle name="_경남지역본부_20041220_상반기_TTMS위탁수량(KHC)_1. 기계환경분야(0709)_1. 기계환경분야(0709)" xfId="1169"/>
    <cellStyle name="_경남지역본부_20041220_상반기_TTMS위탁수량(KHC)_1. 기계환경분야(0709)_1. 기계환경분야(0709)_화장로내화물-설치" xfId="1170"/>
    <cellStyle name="_경남지역본부_20041220_상반기_TTMS위탁수량(KHC)_1. 기계환경분야(0709)_1. 기계환경분야(제조)" xfId="1171"/>
    <cellStyle name="_경남지역본부_20041220_상반기_TTMS위탁수량(KHC)_1. 기계환경분야(0709)_1. 기계환경분야(제조)_화장로내화물-설치" xfId="1172"/>
    <cellStyle name="_경남지역본부_20041220_상반기_TTMS위탁수량(KHC)_1. 기계환경분야(0709)_화장로내화물-설치" xfId="1173"/>
    <cellStyle name="_경남지역본부_20041220_상반기_TTMS위탁수량(KHC)_탈수기-제작" xfId="1174"/>
    <cellStyle name="_경남지역본부_20041220_상반기_TTMS위탁수량(KHC)_화성시 가축분뇨 공공처리장 설비(제조)" xfId="1175"/>
    <cellStyle name="_경남지역본부_20041220_상반기_TTMS위탁수량(KHC)_화장로내화물-설치" xfId="1176"/>
    <cellStyle name="_경남지역본부_20041220_상반기_강원지역본부(2006년)" xfId="1177"/>
    <cellStyle name="_경남지역본부_20041220_상반기_강원지역본부(2006년)_1. 기계환경분야(0709)" xfId="1178"/>
    <cellStyle name="_경남지역본부_20041220_상반기_강원지역본부(2006년)_1. 기계환경분야(0709)_1. 기계환경분야(0709)" xfId="1179"/>
    <cellStyle name="_경남지역본부_20041220_상반기_강원지역본부(2006년)_1. 기계환경분야(0709)_1. 기계환경분야(0709)_화장로내화물-설치" xfId="1180"/>
    <cellStyle name="_경남지역본부_20041220_상반기_강원지역본부(2006년)_1. 기계환경분야(0709)_1. 기계환경분야(제조)" xfId="1181"/>
    <cellStyle name="_경남지역본부_20041220_상반기_강원지역본부(2006년)_1. 기계환경분야(0709)_1. 기계환경분야(제조)_화장로내화물-설치" xfId="1182"/>
    <cellStyle name="_경남지역본부_20041220_상반기_강원지역본부(2006년)_1. 기계환경분야(0709)_화장로내화물-설치" xfId="1183"/>
    <cellStyle name="_경남지역본부_20041220_상반기_강원지역본부(2006년)_탈수기-제작" xfId="1184"/>
    <cellStyle name="_경남지역본부_20041220_상반기_강원지역본부(2006년)_화성시 가축분뇨 공공처리장 설비(제조)" xfId="1185"/>
    <cellStyle name="_경남지역본부_20041220_상반기_강원지역본부(2006년)_화장로내화물-설치" xfId="1186"/>
    <cellStyle name="_경남지역본부_20041220_상반기_강원지역본부(2006년-051228)" xfId="1187"/>
    <cellStyle name="_경남지역본부_20041220_상반기_강원지역본부(2006년-051228)_1. 기계환경분야(0709)" xfId="1188"/>
    <cellStyle name="_경남지역본부_20041220_상반기_강원지역본부(2006년-051228)_1. 기계환경분야(0709)_1. 기계환경분야(0709)" xfId="1189"/>
    <cellStyle name="_경남지역본부_20041220_상반기_강원지역본부(2006년-051228)_1. 기계환경분야(0709)_1. 기계환경분야(0709)_화장로내화물-설치" xfId="1190"/>
    <cellStyle name="_경남지역본부_20041220_상반기_강원지역본부(2006년-051228)_1. 기계환경분야(0709)_1. 기계환경분야(제조)" xfId="1191"/>
    <cellStyle name="_경남지역본부_20041220_상반기_강원지역본부(2006년-051228)_1. 기계환경분야(0709)_1. 기계환경분야(제조)_화장로내화물-설치" xfId="1192"/>
    <cellStyle name="_경남지역본부_20041220_상반기_강원지역본부(2006년-051228)_1. 기계환경분야(0709)_화장로내화물-설치" xfId="1193"/>
    <cellStyle name="_경남지역본부_20041220_상반기_강원지역본부(2006년-051228)_탈수기-제작" xfId="1194"/>
    <cellStyle name="_경남지역본부_20041220_상반기_강원지역본부(2006년-051228)_화성시 가축분뇨 공공처리장 설비(제조)" xfId="1195"/>
    <cellStyle name="_경남지역본부_20041220_상반기_강원지역본부(2006년-051228)_화장로내화물-설치" xfId="1196"/>
    <cellStyle name="_경남지역본부_20041220_상반기_강원지역본부(2006년-060102)" xfId="1197"/>
    <cellStyle name="_경남지역본부_20041220_상반기_강원지역본부(2006년-060102)_1. 기계환경분야(0709)" xfId="1198"/>
    <cellStyle name="_경남지역본부_20041220_상반기_강원지역본부(2006년-060102)_1. 기계환경분야(0709)_1. 기계환경분야(0709)" xfId="1199"/>
    <cellStyle name="_경남지역본부_20041220_상반기_강원지역본부(2006년-060102)_1. 기계환경분야(0709)_1. 기계환경분야(0709)_화장로내화물-설치" xfId="1200"/>
    <cellStyle name="_경남지역본부_20041220_상반기_강원지역본부(2006년-060102)_1. 기계환경분야(0709)_1. 기계환경분야(제조)" xfId="1201"/>
    <cellStyle name="_경남지역본부_20041220_상반기_강원지역본부(2006년-060102)_1. 기계환경분야(0709)_1. 기계환경분야(제조)_화장로내화물-설치" xfId="1202"/>
    <cellStyle name="_경남지역본부_20041220_상반기_강원지역본부(2006년-060102)_1. 기계환경분야(0709)_화장로내화물-설치" xfId="1203"/>
    <cellStyle name="_경남지역본부_20041220_상반기_강원지역본부(2006년-060102)_탈수기-제작" xfId="1204"/>
    <cellStyle name="_경남지역본부_20041220_상반기_강원지역본부(2006년-060102)_화성시 가축분뇨 공공처리장 설비(제조)" xfId="1205"/>
    <cellStyle name="_경남지역본부_20041220_상반기_강원지역본부(2006년-060102)_화장로내화물-설치" xfId="1206"/>
    <cellStyle name="_경남지역본부_20041220_상반기_경남본부_2006년도_유지관리대상수량" xfId="1207"/>
    <cellStyle name="_경남지역본부_20041220_상반기_경남본부_2006년도_유지관리대상수량_경남지역본부(2006년)" xfId="1208"/>
    <cellStyle name="_경남지역본부_20041220_상반기_경남본부_2006년도_유지관리대상수량_경남지역본부(2006년)_화성시 가축분뇨 공공처리장 설비(제조)" xfId="1209"/>
    <cellStyle name="_경남지역본부_20041220_상반기_경남본부_2006년도_유지관리대상수량_경남지역본부(2006년도)" xfId="1210"/>
    <cellStyle name="_경남지역본부_20041220_상반기_경남본부_2006년도_유지관리대상수량_경남지역본부(2006년도)_화성시 가축분뇨 공공처리장 설비(제조)" xfId="1211"/>
    <cellStyle name="_경남지역본부_20041220_상반기_경남본부_2006년도_유지관리대상수량_화성시 가축분뇨 공공처리장 설비(제조)" xfId="1212"/>
    <cellStyle name="_경남지역본부_20041220_상반기_중부지역본부(2006년)_기준" xfId="1213"/>
    <cellStyle name="_경남지역본부_20041220_상반기_중부지역본부(2006년)_기준_경남지역본부(2006년)" xfId="1214"/>
    <cellStyle name="_경남지역본부_20041220_상반기_중부지역본부(2006년)_기준_경남지역본부(2006년)_화성시 가축분뇨 공공처리장 설비(제조)" xfId="1215"/>
    <cellStyle name="_경남지역본부_20041220_상반기_중부지역본부(2006년)_기준_경남지역본부(2006년도)" xfId="1216"/>
    <cellStyle name="_경남지역본부_20041220_상반기_중부지역본부(2006년)_기준_경남지역본부(2006년도)_화성시 가축분뇨 공공처리장 설비(제조)" xfId="1217"/>
    <cellStyle name="_경남지역본부_20041220_상반기_중부지역본부(2006년)_기준_경북지역본부(2006년)" xfId="1218"/>
    <cellStyle name="_경남지역본부_20041220_상반기_중부지역본부(2006년)_기준_경북지역본부(2006년)_화성시 가축분뇨 공공처리장 설비(제조)" xfId="1219"/>
    <cellStyle name="_경남지역본부_20041220_상반기_중부지역본부(2006년)_기준_경북지역본부(2006년도)" xfId="1220"/>
    <cellStyle name="_경남지역본부_20041220_상반기_중부지역본부(2006년)_기준_경북지역본부(2006년도)_화성시 가축분뇨 공공처리장 설비(제조)" xfId="1221"/>
    <cellStyle name="_경남지역본부_20041220_상반기_중부지역본부(2006년)_기준_화성시 가축분뇨 공공처리장 설비(제조)" xfId="1222"/>
    <cellStyle name="_경남지역본부_20041220_상반기_중부지역본부(2006년-051220)" xfId="1223"/>
    <cellStyle name="_경남지역본부_20041220_상반기_중부지역본부(2006년-051220)_1. 기계환경분야(0709)" xfId="1224"/>
    <cellStyle name="_경남지역본부_20041220_상반기_중부지역본부(2006년-051220)_1. 기계환경분야(0709)_1. 기계환경분야(0709)" xfId="1225"/>
    <cellStyle name="_경남지역본부_20041220_상반기_중부지역본부(2006년-051220)_1. 기계환경분야(0709)_1. 기계환경분야(0709)_화장로내화물-설치" xfId="1226"/>
    <cellStyle name="_경남지역본부_20041220_상반기_중부지역본부(2006년-051220)_1. 기계환경분야(0709)_1. 기계환경분야(제조)" xfId="1227"/>
    <cellStyle name="_경남지역본부_20041220_상반기_중부지역본부(2006년-051220)_1. 기계환경분야(0709)_1. 기계환경분야(제조)_화장로내화물-설치" xfId="1228"/>
    <cellStyle name="_경남지역본부_20041220_상반기_중부지역본부(2006년-051220)_1. 기계환경분야(0709)_화장로내화물-설치" xfId="1229"/>
    <cellStyle name="_경남지역본부_20041220_상반기_중부지역본부(2006년-051220)_탈수기-제작" xfId="1230"/>
    <cellStyle name="_경남지역본부_20041220_상반기_중부지역본부(2006년-051220)_화성시 가축분뇨 공공처리장 설비(제조)" xfId="1231"/>
    <cellStyle name="_경남지역본부_20041220_상반기_중부지역본부(2006년-051220)_화장로내화물-설치" xfId="1232"/>
    <cellStyle name="_경남지역본부_20041220_상반기_중부지역본부(2006년-051228)" xfId="1233"/>
    <cellStyle name="_경남지역본부_20041220_상반기_중부지역본부(2006년-051228)_1. 기계환경분야(0709)" xfId="1234"/>
    <cellStyle name="_경남지역본부_20041220_상반기_중부지역본부(2006년-051228)_1. 기계환경분야(0709)_1. 기계환경분야(0709)" xfId="1235"/>
    <cellStyle name="_경남지역본부_20041220_상반기_중부지역본부(2006년-051228)_1. 기계환경분야(0709)_1. 기계환경분야(0709)_화장로내화물-설치" xfId="1236"/>
    <cellStyle name="_경남지역본부_20041220_상반기_중부지역본부(2006년-051228)_1. 기계환경분야(0709)_1. 기계환경분야(제조)" xfId="1237"/>
    <cellStyle name="_경남지역본부_20041220_상반기_중부지역본부(2006년-051228)_1. 기계환경분야(0709)_1. 기계환경분야(제조)_화장로내화물-설치" xfId="1238"/>
    <cellStyle name="_경남지역본부_20041220_상반기_중부지역본부(2006년-051228)_1. 기계환경분야(0709)_화장로내화물-설치" xfId="1239"/>
    <cellStyle name="_경남지역본부_20041220_상반기_중부지역본부(2006년-051228)_탈수기-제작" xfId="1240"/>
    <cellStyle name="_경남지역본부_20041220_상반기_중부지역본부(2006년-051228)_화성시 가축분뇨 공공처리장 설비(제조)" xfId="1241"/>
    <cellStyle name="_경남지역본부_20041220_상반기_중부지역본부(2006년-051228)_화장로내화물-설치" xfId="1242"/>
    <cellStyle name="_경남지역본부_20041220_상반기_중부지역본부(2006년-060102)" xfId="1243"/>
    <cellStyle name="_경남지역본부_20041220_상반기_중부지역본부(2006년-060102)_1. 기계환경분야(0709)" xfId="1244"/>
    <cellStyle name="_경남지역본부_20041220_상반기_중부지역본부(2006년-060102)_1. 기계환경분야(0709)_1. 기계환경분야(0709)" xfId="1245"/>
    <cellStyle name="_경남지역본부_20041220_상반기_중부지역본부(2006년-060102)_1. 기계환경분야(0709)_1. 기계환경분야(0709)_화장로내화물-설치" xfId="1246"/>
    <cellStyle name="_경남지역본부_20041220_상반기_중부지역본부(2006년-060102)_1. 기계환경분야(0709)_1. 기계환경분야(제조)" xfId="1247"/>
    <cellStyle name="_경남지역본부_20041220_상반기_중부지역본부(2006년-060102)_1. 기계환경분야(0709)_1. 기계환경분야(제조)_화장로내화물-설치" xfId="1248"/>
    <cellStyle name="_경남지역본부_20041220_상반기_중부지역본부(2006년-060102)_1. 기계환경분야(0709)_화장로내화물-설치" xfId="1249"/>
    <cellStyle name="_경남지역본부_20041220_상반기_중부지역본부(2006년-060102)_탈수기-제작" xfId="1250"/>
    <cellStyle name="_경남지역본부_20041220_상반기_중부지역본부(2006년-060102)_화성시 가축분뇨 공공처리장 설비(제조)" xfId="1251"/>
    <cellStyle name="_경남지역본부_20041220_상반기_중부지역본부(2006년-060102)_화장로내화물-설치" xfId="1252"/>
    <cellStyle name="_경남지역본부_20041220_상반기_탈수기-제작" xfId="1253"/>
    <cellStyle name="_경남지역본부_20041220_상반기_화성시 가축분뇨 공공처리장 설비(제조)" xfId="1254"/>
    <cellStyle name="_경남지역본부_20041220_상반기_화장로내화물-설치" xfId="1255"/>
    <cellStyle name="_경남지역본부-_화성시 가축분뇨 공공처리장 설비(제조)" xfId="1256"/>
    <cellStyle name="_경북지역본부-" xfId="1257"/>
    <cellStyle name="_경북지역본부-_화성시 가축분뇨 공공처리장 설비(제조)" xfId="1258"/>
    <cellStyle name="_계중기(최종)" xfId="1259"/>
    <cellStyle name="_계중기(최종)_1. 기계환경분야(0709)" xfId="1260"/>
    <cellStyle name="_계중기(최종)_1. 기계환경분야(0709)_1. 기계환경분야(0709)" xfId="1261"/>
    <cellStyle name="_계중기(최종)_1. 기계환경분야(0709)_1. 기계환경분야(0709)_화장로내화물-설치" xfId="1262"/>
    <cellStyle name="_계중기(최종)_1. 기계환경분야(0709)_1. 기계환경분야(제조)" xfId="1263"/>
    <cellStyle name="_계중기(최종)_1. 기계환경분야(0709)_1. 기계환경분야(제조)_화장로내화물-설치" xfId="1264"/>
    <cellStyle name="_계중기(최종)_1. 기계환경분야(0709)_화장로내화물-설치" xfId="1265"/>
    <cellStyle name="_계중기(최종)_화장로내화물-설치" xfId="1266"/>
    <cellStyle name="_공덕초등학교 방송실 무대장치 구매설치" xfId="1267"/>
    <cellStyle name="_내역서" xfId="1268"/>
    <cellStyle name="_범일초등학교 커네턱 교체 및 카메라 교체  내역서" xfId="1269"/>
    <cellStyle name="_부민동 노외공영주차장 건설공사 CCTV 제작구입설치-3" xfId="1270"/>
    <cellStyle name="_부민동 노외공영주차장 건설공사 주차관제 제작구입설치-1" xfId="1271"/>
    <cellStyle name="_소극장방송1" xfId="1272"/>
    <cellStyle name="_소극장방송1_공덕초등학교 방송실 무대장치 구매설치" xfId="1273"/>
    <cellStyle name="_순천 남부시장" xfId="1274"/>
    <cellStyle name="_순천 남부시장_1. 기계환경분야(0709)" xfId="1275"/>
    <cellStyle name="_순천 남부시장_1. 기계환경분야(0709)_1. 기계환경분야(0709)" xfId="1276"/>
    <cellStyle name="_순천 남부시장_1. 기계환경분야(0709)_1. 기계환경분야(0709)_화장로내화물-설치" xfId="1277"/>
    <cellStyle name="_순천 남부시장_1. 기계환경분야(0709)_1. 기계환경분야(제조)" xfId="1278"/>
    <cellStyle name="_순천 남부시장_1. 기계환경분야(0709)_1. 기계환경분야(제조)_화장로내화물-설치" xfId="1279"/>
    <cellStyle name="_순천 남부시장_1. 기계환경분야(0709)_화장로내화물-설치" xfId="1280"/>
    <cellStyle name="_순천 남부시장_화장로내화물-설치" xfId="1281"/>
    <cellStyle name="_승강기 및 CRT 감시반(0416)" xfId="1282"/>
    <cellStyle name="_신·재생에너지홍보관 전시물제작(전시조합)" xfId="1283"/>
    <cellStyle name="_신·재생에너지홍보관 전시물제작(전시조합)_1. 기계환경분야(0709)" xfId="1284"/>
    <cellStyle name="_신·재생에너지홍보관 전시물제작(전시조합)_1. 기계환경분야(0709)_1. 기계환경분야(0709)" xfId="1285"/>
    <cellStyle name="_신·재생에너지홍보관 전시물제작(전시조합)_1. 기계환경분야(0709)_1. 기계환경분야(0709)_화장로내화물-설치" xfId="1286"/>
    <cellStyle name="_신·재생에너지홍보관 전시물제작(전시조합)_1. 기계환경분야(0709)_1. 기계환경분야(제조)" xfId="1287"/>
    <cellStyle name="_신·재생에너지홍보관 전시물제작(전시조합)_1. 기계환경분야(0709)_1. 기계환경분야(제조)_화장로내화물-설치" xfId="1288"/>
    <cellStyle name="_신·재생에너지홍보관 전시물제작(전시조합)_1. 기계환경분야(0709)_화장로내화물-설치" xfId="1289"/>
    <cellStyle name="_신·재생에너지홍보관 전시물제작(전시조합)_화장로내화물-설치" xfId="1290"/>
    <cellStyle name="_아미초등학교 지하주차장건설공사-CCTV 내역서" xfId="1291"/>
    <cellStyle name="_안남초050413-1" xfId="1292"/>
    <cellStyle name="_재송동 구일공원 기본 및 실시설계-통신관급내역서(주차관제)" xfId="1293"/>
    <cellStyle name="_전남남부권광역상수도 수처리모형(설치-최종)" xfId="1294"/>
    <cellStyle name="_전남남부권광역상수도 수처리모형(설치-최종)_1. 기계환경분야(0709)" xfId="1295"/>
    <cellStyle name="_전남남부권광역상수도 수처리모형(설치-최종)_1. 기계환경분야(0709)_1. 기계환경분야(0709)" xfId="1296"/>
    <cellStyle name="_전남남부권광역상수도 수처리모형(설치-최종)_1. 기계환경분야(0709)_1. 기계환경분야(0709)_화장로내화물-설치" xfId="1297"/>
    <cellStyle name="_전남남부권광역상수도 수처리모형(설치-최종)_1. 기계환경분야(0709)_1. 기계환경분야(제조)" xfId="1298"/>
    <cellStyle name="_전남남부권광역상수도 수처리모형(설치-최종)_1. 기계환경분야(0709)_1. 기계환경분야(제조)_화장로내화물-설치" xfId="1299"/>
    <cellStyle name="_전남남부권광역상수도 수처리모형(설치-최종)_1. 기계환경분야(0709)_화장로내화물-설치" xfId="1300"/>
    <cellStyle name="_전남남부권광역상수도 수처리모형(설치-최종)_화장로내화물-설치" xfId="1301"/>
    <cellStyle name="_전남남부권광역상수도 수처리모형(제조-최종)" xfId="1302"/>
    <cellStyle name="_좌천4지구공영주차장정보통신내역서" xfId="1303"/>
    <cellStyle name="_중부지역본부-" xfId="1304"/>
    <cellStyle name="_중부지역본부(2006년)_기준" xfId="1305"/>
    <cellStyle name="_중부지역본부(2006년)_기준_1. 기계환경분야(0709)" xfId="1306"/>
    <cellStyle name="_중부지역본부(2006년)_기준_1. 기계환경분야(0709)_1. 기계환경분야(0709)" xfId="1307"/>
    <cellStyle name="_중부지역본부(2006년)_기준_1. 기계환경분야(0709)_1. 기계환경분야(0709)_화장로내화물-설치" xfId="1308"/>
    <cellStyle name="_중부지역본부(2006년)_기준_1. 기계환경분야(0709)_1. 기계환경분야(제조)" xfId="1309"/>
    <cellStyle name="_중부지역본부(2006년)_기준_1. 기계환경분야(0709)_1. 기계환경분야(제조)_화장로내화물-설치" xfId="1310"/>
    <cellStyle name="_중부지역본부(2006년)_기준_1. 기계환경분야(0709)_화장로내화물-설치" xfId="1311"/>
    <cellStyle name="_중부지역본부(2006년)_기준_경남지역본부(2006년)" xfId="1312"/>
    <cellStyle name="_중부지역본부(2006년)_기준_경남지역본부(2006년)_화성시 가축분뇨 공공처리장 설비(제조)" xfId="1313"/>
    <cellStyle name="_중부지역본부(2006년)_기준_경남지역본부(2006년도)" xfId="1314"/>
    <cellStyle name="_중부지역본부(2006년)_기준_경남지역본부(2006년도)_화성시 가축분뇨 공공처리장 설비(제조)" xfId="1315"/>
    <cellStyle name="_중부지역본부(2006년)_기준_경북지역본부(2006년)" xfId="1316"/>
    <cellStyle name="_중부지역본부(2006년)_기준_경북지역본부(2006년)_화성시 가축분뇨 공공처리장 설비(제조)" xfId="1317"/>
    <cellStyle name="_중부지역본부(2006년)_기준_경북지역본부(2006년도)" xfId="1318"/>
    <cellStyle name="_중부지역본부(2006년)_기준_경북지역본부(2006년도)_화성시 가축분뇨 공공처리장 설비(제조)" xfId="1319"/>
    <cellStyle name="_중부지역본부(2006년)_기준_탈수기-제작" xfId="1320"/>
    <cellStyle name="_중부지역본부(2006년)_기준_화성시 가축분뇨 공공처리장 설비(제조)" xfId="1321"/>
    <cellStyle name="_중부지역본부(2006년)_기준_화장로내화물-설치" xfId="1322"/>
    <cellStyle name="_중부지역본부(2006년-051220)" xfId="1323"/>
    <cellStyle name="_중부지역본부(2006년-051220)_1. 기계환경분야(0709)" xfId="1324"/>
    <cellStyle name="_중부지역본부(2006년-051220)_1. 기계환경분야(0709)_1. 기계환경분야(0709)" xfId="1325"/>
    <cellStyle name="_중부지역본부(2006년-051220)_1. 기계환경분야(0709)_1. 기계환경분야(0709)_화장로내화물-설치" xfId="1326"/>
    <cellStyle name="_중부지역본부(2006년-051220)_1. 기계환경분야(0709)_1. 기계환경분야(제조)" xfId="1327"/>
    <cellStyle name="_중부지역본부(2006년-051220)_1. 기계환경분야(0709)_1. 기계환경분야(제조)_화장로내화물-설치" xfId="1328"/>
    <cellStyle name="_중부지역본부(2006년-051220)_1. 기계환경분야(0709)_화장로내화물-설치" xfId="1329"/>
    <cellStyle name="_중부지역본부(2006년-051220)_탈수기-제작" xfId="1330"/>
    <cellStyle name="_중부지역본부(2006년-051220)_화성시 가축분뇨 공공처리장 설비(제조)" xfId="1331"/>
    <cellStyle name="_중부지역본부(2006년-051220)_화장로내화물-설치" xfId="1332"/>
    <cellStyle name="_중부지역본부(2006년-051228)" xfId="1333"/>
    <cellStyle name="_중부지역본부(2006년-051228)_1. 기계환경분야(0709)" xfId="1334"/>
    <cellStyle name="_중부지역본부(2006년-051228)_1. 기계환경분야(0709)_1. 기계환경분야(0709)" xfId="1335"/>
    <cellStyle name="_중부지역본부(2006년-051228)_1. 기계환경분야(0709)_1. 기계환경분야(0709)_화장로내화물-설치" xfId="1336"/>
    <cellStyle name="_중부지역본부(2006년-051228)_1. 기계환경분야(0709)_1. 기계환경분야(제조)" xfId="1337"/>
    <cellStyle name="_중부지역본부(2006년-051228)_1. 기계환경분야(0709)_1. 기계환경분야(제조)_화장로내화물-설치" xfId="1338"/>
    <cellStyle name="_중부지역본부(2006년-051228)_1. 기계환경분야(0709)_화장로내화물-설치" xfId="1339"/>
    <cellStyle name="_중부지역본부(2006년-051228)_탈수기-제작" xfId="1340"/>
    <cellStyle name="_중부지역본부(2006년-051228)_화성시 가축분뇨 공공처리장 설비(제조)" xfId="1341"/>
    <cellStyle name="_중부지역본부(2006년-051228)_화장로내화물-설치" xfId="1342"/>
    <cellStyle name="_중부지역본부(2006년-060102)" xfId="1343"/>
    <cellStyle name="_중부지역본부(2006년-060102)_1. 기계환경분야(0709)" xfId="1344"/>
    <cellStyle name="_중부지역본부(2006년-060102)_1. 기계환경분야(0709)_1. 기계환경분야(0709)" xfId="1345"/>
    <cellStyle name="_중부지역본부(2006년-060102)_1. 기계환경분야(0709)_1. 기계환경분야(0709)_화장로내화물-설치" xfId="1346"/>
    <cellStyle name="_중부지역본부(2006년-060102)_1. 기계환경분야(0709)_1. 기계환경분야(제조)" xfId="1347"/>
    <cellStyle name="_중부지역본부(2006년-060102)_1. 기계환경분야(0709)_1. 기계환경분야(제조)_화장로내화물-설치" xfId="1348"/>
    <cellStyle name="_중부지역본부(2006년-060102)_1. 기계환경분야(0709)_화장로내화물-설치" xfId="1349"/>
    <cellStyle name="_중부지역본부(2006년-060102)_탈수기-제작" xfId="1350"/>
    <cellStyle name="_중부지역본부(2006년-060102)_화성시 가축분뇨 공공처리장 설비(제조)" xfId="1351"/>
    <cellStyle name="_중부지역본부(2006년-060102)_화장로내화물-설치" xfId="1352"/>
    <cellStyle name="_중부지역본부-_화성시 가축분뇨 공공처리장 설비(제조)" xfId="1353"/>
    <cellStyle name="_컴퓨터시스템-최종(11.12)" xfId="1354"/>
    <cellStyle name="_컴퓨터시스템-최종(11.12)_1. 전시시설물-1" xfId="1355"/>
    <cellStyle name="_컴퓨터시스템-최종(11.12)_화성시 가축분뇨 공공처리장 설비(제조)" xfId="1356"/>
    <cellStyle name="_탈수기-제작" xfId="1357"/>
    <cellStyle name="_탈수기-제작_미생물탈취기(제조)" xfId="1358"/>
    <cellStyle name="_탈수기-제작_팽성하수스크린(제조)" xfId="1359"/>
    <cellStyle name="_통신내역서(최종)-244445-4" xfId="1360"/>
    <cellStyle name="_통행료면탈방지시스템(최종)" xfId="1361"/>
    <cellStyle name="_통행료면탈방지시스템(최종)_화성시 가축분뇨 공공처리장 설비(제조)" xfId="1362"/>
    <cellStyle name="_호남지역본부(2006년-051220)" xfId="1363"/>
    <cellStyle name="æØè [0.00]_NT Server " xfId="1364"/>
    <cellStyle name="æØè_NT Server " xfId="1365"/>
    <cellStyle name="ÊÝ [0.00]_NT Server " xfId="1366"/>
    <cellStyle name="ÊÝ_NT Server " xfId="1367"/>
    <cellStyle name="W?_½RmF¼° " xfId="1368"/>
    <cellStyle name="0" xfId="1369"/>
    <cellStyle name="0%" xfId="1370"/>
    <cellStyle name="0,0_x000d__x000a_NA_x000d__x000a_" xfId="1371"/>
    <cellStyle name="0,0_x000d__x000a_NA_x000d__x000a_ 2" xfId="3769"/>
    <cellStyle name="0.0" xfId="1372"/>
    <cellStyle name="0.0%" xfId="1373"/>
    <cellStyle name="0.0_1)농경문화관 전시" xfId="1374"/>
    <cellStyle name="0.00" xfId="1375"/>
    <cellStyle name="0.00%" xfId="1376"/>
    <cellStyle name="0.00_1)농경문화관 전시" xfId="1377"/>
    <cellStyle name="0.000%" xfId="1378"/>
    <cellStyle name="0.0000%" xfId="1379"/>
    <cellStyle name="00" xfId="1380"/>
    <cellStyle name="¼yAU(R)" xfId="1381"/>
    <cellStyle name="1" xfId="1382"/>
    <cellStyle name="1 000 Kč_RESULTS" xfId="1383"/>
    <cellStyle name="1 2" xfId="1384"/>
    <cellStyle name="1 3" xfId="1385"/>
    <cellStyle name="1 4" xfId="1386"/>
    <cellStyle name="1 5" xfId="1387"/>
    <cellStyle name="1.1" xfId="1388"/>
    <cellStyle name="1.10" xfId="1389"/>
    <cellStyle name="1_ALD SYSTEM" xfId="1390"/>
    <cellStyle name="1_total" xfId="1391"/>
    <cellStyle name="1_total_1. 기계환경분야(0709)" xfId="1392"/>
    <cellStyle name="1_total_1. 기계환경분야(0709)_1. 기계환경분야(0709)" xfId="1393"/>
    <cellStyle name="1_total_1. 기계환경분야(0709)_1. 기계환경분야(0709)_화장로내화물-설치" xfId="1394"/>
    <cellStyle name="1_total_1. 기계환경분야(0709)_1. 기계환경분야(제조)" xfId="1395"/>
    <cellStyle name="1_total_1. 기계환경분야(0709)_1. 기계환경분야(제조)_화장로내화물-설치" xfId="1396"/>
    <cellStyle name="1_total_1. 기계환경분야(0709)_화장로내화물-설치" xfId="1397"/>
    <cellStyle name="1_total_화장로내화물-설치" xfId="1398"/>
    <cellStyle name="1_tree" xfId="1399"/>
    <cellStyle name="1_tree_1. 기계환경분야(0709)" xfId="1400"/>
    <cellStyle name="1_tree_1. 기계환경분야(0709)_1. 기계환경분야(0709)" xfId="1401"/>
    <cellStyle name="1_tree_1. 기계환경분야(0709)_1. 기계환경분야(0709)_화장로내화물-설치" xfId="1402"/>
    <cellStyle name="1_tree_1. 기계환경분야(0709)_1. 기계환경분야(제조)" xfId="1403"/>
    <cellStyle name="1_tree_1. 기계환경분야(0709)_1. 기계환경분야(제조)_화장로내화물-설치" xfId="1404"/>
    <cellStyle name="1_tree_1. 기계환경분야(0709)_화장로내화물-설치" xfId="1405"/>
    <cellStyle name="1_tree_수량산출" xfId="1406"/>
    <cellStyle name="1_tree_수량산출_1. 기계환경분야(0709)" xfId="1407"/>
    <cellStyle name="1_tree_수량산출_1. 기계환경분야(0709)_1. 기계환경분야(0709)" xfId="1408"/>
    <cellStyle name="1_tree_수량산출_1. 기계환경분야(0709)_1. 기계환경분야(0709)_화장로내화물-설치" xfId="1409"/>
    <cellStyle name="1_tree_수량산출_1. 기계환경분야(0709)_1. 기계환경분야(제조)" xfId="1410"/>
    <cellStyle name="1_tree_수량산출_1. 기계환경분야(0709)_1. 기계환경분야(제조)_화장로내화물-설치" xfId="1411"/>
    <cellStyle name="1_tree_수량산출_1. 기계환경분야(0709)_화장로내화물-설치" xfId="1412"/>
    <cellStyle name="1_tree_수량산출_화장로내화물-설치" xfId="1413"/>
    <cellStyle name="1_tree_화장로내화물-설치" xfId="1414"/>
    <cellStyle name="1_가로등주" xfId="1415"/>
    <cellStyle name="1_강동견적서(수영구청)" xfId="1416"/>
    <cellStyle name="1_견적서(세종)" xfId="1417"/>
    <cellStyle name="1_도급내역서" xfId="1418"/>
    <cellStyle name="1_시민계략공사" xfId="1419"/>
    <cellStyle name="1_시민계략공사 2" xfId="3061"/>
    <cellStyle name="1_시민계략공사 2 2" xfId="3355"/>
    <cellStyle name="1_시민계략공사 2 3" xfId="3621"/>
    <cellStyle name="1_시민계략공사 3" xfId="3221"/>
    <cellStyle name="1_시민계략공사 4" xfId="3487"/>
    <cellStyle name="1_시민계략공사_전기-한남" xfId="1420"/>
    <cellStyle name="1_신기술제품_내식성실험대" xfId="1421"/>
    <cellStyle name="1_양곡부두정비창고전기내역서" xfId="1422"/>
    <cellStyle name="1_여성가족개발원관급내역서cctv(10월최종)" xfId="1423"/>
    <cellStyle name="1_재송동 구일공원 기본 및 실시설계-통신내역서(실시1)" xfId="1424"/>
    <cellStyle name="1_재송동 구일공원 기본 및 실시설계-통신내역서(실시2)" xfId="1425"/>
    <cellStyle name="1_전송_물량공수" xfId="1426"/>
    <cellStyle name="1_좌천4지구공영주차장정보통신내역서" xfId="1427"/>
    <cellStyle name="1_컴퓨터시스템-최종(11.12)" xfId="1428"/>
    <cellStyle name="1_탈수기-제작" xfId="1429"/>
    <cellStyle name="10" xfId="1430"/>
    <cellStyle name="11" xfId="1431"/>
    <cellStyle name="111" xfId="1432"/>
    <cellStyle name="120" xfId="1433"/>
    <cellStyle name="19990216" xfId="1434"/>
    <cellStyle name="¹éº" xfId="1435"/>
    <cellStyle name="¹eºÐA²_AIAIC°AuCoE² " xfId="1436"/>
    <cellStyle name="1월" xfId="1437"/>
    <cellStyle name="1월 2" xfId="1438"/>
    <cellStyle name="²" xfId="1439"/>
    <cellStyle name="2)" xfId="1440"/>
    <cellStyle name="20% - Accent1" xfId="1441"/>
    <cellStyle name="20% - Accent2" xfId="1442"/>
    <cellStyle name="20% - Accent3" xfId="1443"/>
    <cellStyle name="20% - Accent4" xfId="1444"/>
    <cellStyle name="20% - Accent5" xfId="1445"/>
    <cellStyle name="20% - Accent6" xfId="1446"/>
    <cellStyle name="20% - 강조색1 2" xfId="1447"/>
    <cellStyle name="20% - 강조색1 2 2" xfId="1448"/>
    <cellStyle name="20% - 강조색2 2" xfId="1449"/>
    <cellStyle name="20% - 강조색2 2 2" xfId="1450"/>
    <cellStyle name="20% - 강조색3 2" xfId="1451"/>
    <cellStyle name="20% - 강조색3 2 2" xfId="1452"/>
    <cellStyle name="20% - 강조색4 2" xfId="1453"/>
    <cellStyle name="20% - 강조색4 2 2" xfId="1454"/>
    <cellStyle name="20% - 강조색5 2" xfId="1455"/>
    <cellStyle name="20% - 강조색5 2 2" xfId="1456"/>
    <cellStyle name="20% - 강조색6 2" xfId="1457"/>
    <cellStyle name="20% - 강조색6 2 2" xfId="1458"/>
    <cellStyle name="2자리" xfId="1459"/>
    <cellStyle name="³?a￥" xfId="1460"/>
    <cellStyle name="3자리" xfId="1461"/>
    <cellStyle name="40% - Accent1" xfId="1462"/>
    <cellStyle name="40% - Accent2" xfId="1463"/>
    <cellStyle name="40% - Accent3" xfId="1464"/>
    <cellStyle name="40% - Accent4" xfId="1465"/>
    <cellStyle name="40% - Accent5" xfId="1466"/>
    <cellStyle name="40% - Accent6" xfId="1467"/>
    <cellStyle name="40% - 강조색1 2" xfId="1468"/>
    <cellStyle name="40% - 강조색1 2 2" xfId="1469"/>
    <cellStyle name="40% - 강조색2 2" xfId="1470"/>
    <cellStyle name="40% - 강조색2 2 2" xfId="1471"/>
    <cellStyle name="40% - 강조색3 2" xfId="1472"/>
    <cellStyle name="40% - 강조색3 2 2" xfId="1473"/>
    <cellStyle name="40% - 강조색4 2" xfId="1474"/>
    <cellStyle name="40% - 강조색4 2 2" xfId="1475"/>
    <cellStyle name="40% - 강조색5 2" xfId="1476"/>
    <cellStyle name="40% - 강조색5 2 2" xfId="1477"/>
    <cellStyle name="40% - 강조색6 2" xfId="1478"/>
    <cellStyle name="40% - 강조색6 2 2" xfId="1479"/>
    <cellStyle name="60" xfId="1480"/>
    <cellStyle name="60% - Accent1" xfId="1481"/>
    <cellStyle name="60% - Accent2" xfId="1482"/>
    <cellStyle name="60% - Accent3" xfId="1483"/>
    <cellStyle name="60% - Accent4" xfId="1484"/>
    <cellStyle name="60% - Accent5" xfId="1485"/>
    <cellStyle name="60% - Accent6" xfId="1486"/>
    <cellStyle name="60% - 강조색1 2" xfId="1487"/>
    <cellStyle name="60% - 강조색2 2" xfId="1488"/>
    <cellStyle name="60% - 강조색3 2" xfId="1489"/>
    <cellStyle name="60% - 강조색4 2" xfId="1490"/>
    <cellStyle name="60% - 강조색5 2" xfId="1491"/>
    <cellStyle name="60% - 강조색6 2" xfId="1492"/>
    <cellStyle name="_x0014_7." xfId="1493"/>
    <cellStyle name="82" xfId="1494"/>
    <cellStyle name="90" xfId="1495"/>
    <cellStyle name="A¨­￠￢￠O [0]_￠?i¡ieE¡ⓒ¡¤A ¡¾a¡¾￠￢A￠OA¡AC¡I" xfId="1496"/>
    <cellStyle name="A¨­￠￢￠O_￠?i¡ieE¡ⓒ¡¤A ¡¾a¡¾￠￢A￠OA¡AC¡I" xfId="1497"/>
    <cellStyle name="AA" xfId="1498"/>
    <cellStyle name="aa 2" xfId="1499"/>
    <cellStyle name="Accent1" xfId="1500"/>
    <cellStyle name="Accent2" xfId="1501"/>
    <cellStyle name="Accent3" xfId="1502"/>
    <cellStyle name="Accent4" xfId="1503"/>
    <cellStyle name="Accent5" xfId="1504"/>
    <cellStyle name="Accent6" xfId="1505"/>
    <cellStyle name="Actual Date" xfId="1506"/>
    <cellStyle name="Åë" xfId="1507"/>
    <cellStyle name="Aee­ " xfId="1508"/>
    <cellStyle name="Aee­  2" xfId="1509"/>
    <cellStyle name="Åëè­ [" xfId="1510"/>
    <cellStyle name="AeE­ [0]_  A¾  CO  " xfId="1511"/>
    <cellStyle name="ÅëÈ­ [0]_¸ðÇü¸·" xfId="1512"/>
    <cellStyle name="AeE­ [0]_¿­¸° INT" xfId="1513"/>
    <cellStyle name="ÅëÈ­ [0]_»óºÎ¼ö·®Áý°è " xfId="1514"/>
    <cellStyle name="AeE­ [0]_¼oAI¼º " xfId="1515"/>
    <cellStyle name="ÅëÈ­ [0]_Á¤»ê¼­°©Áö" xfId="1516"/>
    <cellStyle name="AeE­ [0]_A¾CO½A¼³ " xfId="1517"/>
    <cellStyle name="ÅëÈ­ [0]_INQUIRY ¿µ¾÷ÃßÁø " xfId="1518"/>
    <cellStyle name="AeE­ [0]_INQUIRY ¿μ¾÷AßAø " xfId="1519"/>
    <cellStyle name="ÅëÈ­ [0]_laroux" xfId="1520"/>
    <cellStyle name="Aee­ _06년)하이패스_점검내역" xfId="1521"/>
    <cellStyle name="AeE­_  A¾  CO  " xfId="1522"/>
    <cellStyle name="ÅëÈ­_¸ðÇü¸·" xfId="1523"/>
    <cellStyle name="AeE­_¿­¸° INT" xfId="1524"/>
    <cellStyle name="ÅëÈ­_»óºÎ¼ö·®Áý°è " xfId="1525"/>
    <cellStyle name="AeE­_¼oAI¼º " xfId="1526"/>
    <cellStyle name="ÅëÈ­_Á¤»ê¼­°©Áö" xfId="1527"/>
    <cellStyle name="AeE­_A¾CO½A¼³ " xfId="1528"/>
    <cellStyle name="ÅëÈ­_INQUIRY ¿µ¾÷ÃßÁø " xfId="1529"/>
    <cellStyle name="AeE­_INQUIRY ¿μ¾÷AßAø " xfId="1530"/>
    <cellStyle name="ÅëÈ­_laroux" xfId="1531"/>
    <cellStyle name="AeE¡ⓒ [0]_￠?i¡ieE¡ⓒ¡¤A ¡¾a¡¾￠￢A￠OA¡AC¡I" xfId="1532"/>
    <cellStyle name="AeE¡ⓒ_￠?i¡ieE¡ⓒ¡¤A ¡¾a¡¾￠￢A￠OA¡AC¡I" xfId="1533"/>
    <cellStyle name="Æu¼¾æR" xfId="1534"/>
    <cellStyle name="Æu¼¾æR 2" xfId="1535"/>
    <cellStyle name="ALIGNMENT" xfId="1536"/>
    <cellStyle name="Äþ" xfId="1537"/>
    <cellStyle name="Äþ¸¶ [" xfId="1538"/>
    <cellStyle name="AÞ¸¶ [0]_  A¾  CO  " xfId="1539"/>
    <cellStyle name="ÄÞ¸¶ [0]_¸ðÇü¸·" xfId="1540"/>
    <cellStyle name="AÞ¸¶ [0]_¿­¸° INT" xfId="1541"/>
    <cellStyle name="ÄÞ¸¶ [0]_»óºÎ¼ö·®Áý°è " xfId="1542"/>
    <cellStyle name="AÞ¸¶ [0]_¼oAI¼º " xfId="1543"/>
    <cellStyle name="ÄÞ¸¶ [0]_Á¤»ê¼­°©Áö" xfId="1544"/>
    <cellStyle name="AÞ¸¶ [0]_A¾CO½A¼³ " xfId="1545"/>
    <cellStyle name="ÄÞ¸¶ [0]_INQUIRY ¿µ¾÷ÃßÁø " xfId="1546"/>
    <cellStyle name="AÞ¸¶ [0]_INQUIRY ¿μ¾÷AßAø " xfId="1547"/>
    <cellStyle name="ÄÞ¸¶ [0]_laroux" xfId="1548"/>
    <cellStyle name="AÞ¸¶ [0]_laroux_도담차량공작실설계서" xfId="1549"/>
    <cellStyle name="ÄÞ¸¶ [0]_laroux_도담차량공작실설계서" xfId="1550"/>
    <cellStyle name="AÞ¸¶ [0]_laroux_도담차량공작실신설공사" xfId="1551"/>
    <cellStyle name="ÄÞ¸¶ [0]_laroux_도담차량공작실신설공사" xfId="1552"/>
    <cellStyle name="AÞ¸¶ [0]_laroux_상장가도교설계서" xfId="1553"/>
    <cellStyle name="ÄÞ¸¶ [0]_laroux_상장가도교수량산출" xfId="1554"/>
    <cellStyle name="AÞ¸¶_  A¾  CO  " xfId="1555"/>
    <cellStyle name="ÄÞ¸¶_¸ðÇü¸·" xfId="1556"/>
    <cellStyle name="AÞ¸¶_¿­¸° INT" xfId="1557"/>
    <cellStyle name="ÄÞ¸¶_»óºÎ¼ö·®Áý°è " xfId="1558"/>
    <cellStyle name="AÞ¸¶_¼oAI¼º " xfId="1559"/>
    <cellStyle name="ÄÞ¸¶_Á¤»ê¼­°©Áö" xfId="1560"/>
    <cellStyle name="AÞ¸¶_A¾CO½A¼³ " xfId="1561"/>
    <cellStyle name="ÄÞ¸¶_INQUIRY ¿µ¾÷ÃßÁø " xfId="1562"/>
    <cellStyle name="AÞ¸¶_INQUIRY ¿μ¾÷AßAø " xfId="1563"/>
    <cellStyle name="ÄÞ¸¶_laroux" xfId="1564"/>
    <cellStyle name="Au¸R¼o" xfId="1565"/>
    <cellStyle name="Au¸R¼o0" xfId="1566"/>
    <cellStyle name="Au¸R¼o0 2" xfId="1567"/>
    <cellStyle name="axlcolour" xfId="1568"/>
    <cellStyle name="_x0001_b" xfId="1569"/>
    <cellStyle name="b?þ?b?þ?b?þ?b?þ?b?þ?b?þ?b?þ?b?þ?b?þ?b?þ?b灌þ?b?þ?&lt;?b?þ?b濬þ?b?þ?b?þ昰_x0018_?þ????_x0008_" xfId="1570"/>
    <cellStyle name="b?þ?b?þ?b?þ?b灌þ?b?þ?&lt;?b?þ?b濬þ?b?þ?b?þ昰_x0018_?þ????_x0008_" xfId="1571"/>
    <cellStyle name="b␌þකb濰þඪb瀠þයb灌þ්b炈þ宐&lt;෢b濈þෲb濬þขb瀐þฒb瀰þ昰_x0018_⋸þ㤕䰀ጤܕ_x0008_" xfId="1572"/>
    <cellStyle name="Bad" xfId="1573"/>
    <cellStyle name="body" xfId="1574"/>
    <cellStyle name="Border" xfId="1575"/>
    <cellStyle name="b嬜þപb嬼þഺb孬þൊb⍜þ൚b⍼þ൪b⎨þൺb⏜þඊb␌þකb濰þඪb瀠þයb灌þ්b炈þ宐&lt;෢b濈þෲb濬þขb瀐þฒb瀰þ昰_x0018_⋸þ㤕䰀ጤܕ_x0008_" xfId="1576"/>
    <cellStyle name="C¡IA¨ª_¡ic¨u¡A¨￢I¨￢¡Æ AN¡Æe " xfId="1577"/>
    <cellStyle name="Ç¥" xfId="1578"/>
    <cellStyle name="C￥AØ_  A¾  CO  " xfId="1579"/>
    <cellStyle name="Ç¥ÁØ_¸ðÇü¸·" xfId="1580"/>
    <cellStyle name="C￥AØ_¿­¸° INT" xfId="1581"/>
    <cellStyle name="Ç¥ÁØ_»ç¾÷ºÎº° ÃÑ°è " xfId="1582"/>
    <cellStyle name="C￥AØ_≫c¾÷ºIº° AN°e " xfId="1583"/>
    <cellStyle name="Ç¥ÁØ_°¡¼³" xfId="1584"/>
    <cellStyle name="C￥AØ_°­´c (2)" xfId="1585"/>
    <cellStyle name="Ç¥ÁØ_°­´ç (2)" xfId="1586"/>
    <cellStyle name="C￥AØ_°­´c (2) 10" xfId="3062"/>
    <cellStyle name="Ç¥ÁØ_°­´ç (2) 10" xfId="3063"/>
    <cellStyle name="C￥AØ_°­´c (2) 11" xfId="3064"/>
    <cellStyle name="Ç¥ÁØ_°­´ç (2) 11" xfId="3065"/>
    <cellStyle name="C￥AØ_°­´c (2) 12" xfId="3066"/>
    <cellStyle name="Ç¥ÁØ_°­´ç (2) 12" xfId="3067"/>
    <cellStyle name="C￥AØ_°­´c (2) 13" xfId="3068"/>
    <cellStyle name="Ç¥ÁØ_°­´ç (2) 13" xfId="3069"/>
    <cellStyle name="C￥AØ_°­´c (2) 14" xfId="3070"/>
    <cellStyle name="Ç¥ÁØ_°­´ç (2) 14" xfId="3071"/>
    <cellStyle name="C￥AØ_°­´c (2) 15" xfId="3072"/>
    <cellStyle name="Ç¥ÁØ_°­´ç (2) 15" xfId="3073"/>
    <cellStyle name="C￥AØ_°­´c (2) 16" xfId="3074"/>
    <cellStyle name="Ç¥ÁØ_°­´ç (2) 16" xfId="3075"/>
    <cellStyle name="C￥AØ_°­´c (2) 2" xfId="1587"/>
    <cellStyle name="Ç¥ÁØ_°­´ç (2) 2" xfId="1588"/>
    <cellStyle name="C￥AØ_°­´c (2) 2 10" xfId="3754"/>
    <cellStyle name="Ç¥ÁØ_°­´ç (2) 20" xfId="3753"/>
    <cellStyle name="C￥AØ_°­´c (2) 4" xfId="3076"/>
    <cellStyle name="Ç¥ÁØ_°­´ç (2) 4" xfId="3077"/>
    <cellStyle name="C￥AØ_°­´c (2) 5" xfId="3078"/>
    <cellStyle name="Ç¥ÁØ_°­´ç (2) 5" xfId="3079"/>
    <cellStyle name="C￥AØ_°­´c (2) 6" xfId="3080"/>
    <cellStyle name="Ç¥ÁØ_°­´ç (2) 6" xfId="3081"/>
    <cellStyle name="C￥AØ_°­´c (2) 7" xfId="3082"/>
    <cellStyle name="Ç¥ÁØ_°­´ç (2) 7" xfId="3083"/>
    <cellStyle name="C￥AØ_°­´c (2) 8" xfId="3084"/>
    <cellStyle name="Ç¥ÁØ_°­´ç (2) 8" xfId="3085"/>
    <cellStyle name="C￥AØ_°­´c (2) 9" xfId="3086"/>
    <cellStyle name="Ç¥ÁØ_°­´ç (2) 9" xfId="3087"/>
    <cellStyle name="C￥AØ_°­´c (2)_광명견적대비1010" xfId="1589"/>
    <cellStyle name="Ç¥ÁØ_°­´ç (2)_광명견적대비1010" xfId="1590"/>
    <cellStyle name="C￥AØ_°­´c (2)_광명견적대비1010 10" xfId="1591"/>
    <cellStyle name="Ç¥ÁØ_°­´ç (2)_광명견적대비1010 2" xfId="1592"/>
    <cellStyle name="C￥AØ_°­´c (2)_광명견적대비1010 2 2" xfId="1593"/>
    <cellStyle name="Ç¥ÁØ_°­´ç (2)_광명견적대비1010 3" xfId="1594"/>
    <cellStyle name="C￥AØ_°­´c (2)_광명견적대비1010 3 2" xfId="1595"/>
    <cellStyle name="Ç¥ÁØ_°­´ç (2)_광명견적대비1010_CCTV내역서(최종)" xfId="1596"/>
    <cellStyle name="C￥AØ_°­´c (2)_광명견적대비1010_CCTV내역서(최종) 10" xfId="1597"/>
    <cellStyle name="Ç¥ÁØ_°­´ç (2)_광명견적대비1010_CCTV내역서(최종) 2" xfId="1598"/>
    <cellStyle name="C￥AØ_°­´c (2)_광명견적대비1010_CCTV내역서(최종) 2 2" xfId="1599"/>
    <cellStyle name="Ç¥ÁØ_°­´ç (2)_광명견적대비1010_CCTV내역서(최종) 3" xfId="1600"/>
    <cellStyle name="C￥AØ_°­´c (2)_광명견적대비1010_CCTV내역서(최종) 3 2" xfId="1601"/>
    <cellStyle name="Ç¥ÁØ_°­´ç (2)_광명견적대비1010_견적서-2" xfId="1602"/>
    <cellStyle name="C￥AØ_°­´c (2)_광명견적대비1010_견적서-2 10" xfId="1603"/>
    <cellStyle name="Ç¥ÁØ_°­´ç (2)_광명견적대비1010_견적서-2 2" xfId="1604"/>
    <cellStyle name="C￥AØ_°­´c (2)_광명견적대비1010_견적서-2 2 2" xfId="1605"/>
    <cellStyle name="Ç¥ÁØ_°­´ç (2)_광명견적대비1010_견적서-2 3" xfId="1606"/>
    <cellStyle name="C￥AØ_°­´c (2)_광명견적대비1010_견적서-2 3 2" xfId="1607"/>
    <cellStyle name="Ç¥ÁØ_°­´ç (2)_광명견적대비1010_관급내역서(부산광역시 상수도 사업본부 무정전전원장치 제작구입설치" xfId="1608"/>
    <cellStyle name="C￥AØ_°­´c (2)_광명견적대비1010_관급내역서(부산광역시 상수도 사업본부 무정전전원장치 제작구입설치 10" xfId="1609"/>
    <cellStyle name="Ç¥ÁØ_°­´ç (2)_광명견적대비1010_관급내역서(부산광역시 상수도 사업본부 무정전전원장치 제작구입설치 2" xfId="1610"/>
    <cellStyle name="C￥AØ_°­´c (2)_광명견적대비1010_관급내역서(부산광역시 상수도 사업본부 무정전전원장치 제작구입설치 2 2" xfId="1611"/>
    <cellStyle name="Ç¥ÁØ_°­´ç (2)_광명견적대비1010_관급내역서(부산광역시 상수도 사업본부 무정전전원장치 제작구입설치 3" xfId="1612"/>
    <cellStyle name="C￥AØ_°­´c (2)_광명견적대비1010_관급내역서(부산광역시 상수도 사업본부 무정전전원장치 제작구입설치 3 2" xfId="1613"/>
    <cellStyle name="Ç¥ÁØ_°­´ç (2)_광명견적대비1010_내역서" xfId="1614"/>
    <cellStyle name="C￥AØ_°­´c (2)_광명견적대비1010_내역서 10" xfId="1615"/>
    <cellStyle name="Ç¥ÁØ_°­´ç (2)_광명견적대비1010_내역서 2" xfId="1616"/>
    <cellStyle name="C￥AØ_°­´c (2)_광명견적대비1010_내역서 2 2" xfId="1617"/>
    <cellStyle name="Ç¥ÁØ_°­´ç (2)_광명견적대비1010_내역서 3" xfId="1618"/>
    <cellStyle name="C￥AØ_°­´c (2)_광명견적대비1010_내역서 3 2" xfId="1619"/>
    <cellStyle name="Ç¥ÁØ_°­´ç (2)_광명견적대비1010_동아대부민캠퍼스내역서" xfId="1620"/>
    <cellStyle name="C￥AØ_°­´c (2)_광명견적대비1010_동아대부민캠퍼스내역서 10" xfId="1621"/>
    <cellStyle name="Ç¥ÁØ_°­´ç (2)_광명견적대비1010_동아대부민캠퍼스내역서 2" xfId="1622"/>
    <cellStyle name="C￥AØ_°­´c (2)_광명견적대비1010_동아대부민캠퍼스내역서 2 2" xfId="1623"/>
    <cellStyle name="Ç¥ÁØ_°­´ç (2)_광명견적대비1010_동아대부민캠퍼스내역서 3" xfId="1624"/>
    <cellStyle name="C￥AØ_°­´c (2)_광명견적대비1010_동아대부민캠퍼스내역서 3 2" xfId="1625"/>
    <cellStyle name="Ç¥ÁØ_°­´ç (2)_광명견적대비1010_부민동 노외공영주차장 건설공사 CCTV 제작구입설치-3" xfId="1626"/>
    <cellStyle name="C￥AØ_°­´c (2)_광명견적대비1010_부민동 노외공영주차장 건설공사 CCTV 제작구입설치-3 10" xfId="1627"/>
    <cellStyle name="Ç¥ÁØ_°­´ç (2)_광명견적대비1010_부민동 노외공영주차장 건설공사 CCTV 제작구입설치-3 2" xfId="1628"/>
    <cellStyle name="C￥AØ_°­´c (2)_광명견적대비1010_부민동 노외공영주차장 건설공사 CCTV 제작구입설치-3 2 2" xfId="1629"/>
    <cellStyle name="Ç¥ÁØ_°­´ç (2)_광명견적대비1010_부민동 노외공영주차장 건설공사 CCTV 제작구입설치-3 3" xfId="1630"/>
    <cellStyle name="C￥AØ_°­´c (2)_광명견적대비1010_부민동 노외공영주차장 건설공사 CCTV 제작구입설치-3 3 2" xfId="1631"/>
    <cellStyle name="Ç¥ÁØ_°­´ç (2)_광명견적대비1010_아세아견적및대하견적서" xfId="1632"/>
    <cellStyle name="C￥AØ_°­´c (2)_광명견적대비1010_아세아견적및대하견적서 10" xfId="1633"/>
    <cellStyle name="Ç¥ÁØ_°­´ç (2)_광명견적대비1010_아세아견적및대하견적서 2" xfId="1634"/>
    <cellStyle name="C￥AØ_°­´c (2)_광명견적대비1010_아세아견적및대하견적서 2 2" xfId="1635"/>
    <cellStyle name="Ç¥ÁØ_°­´ç (2)_광명견적대비1010_아세아견적및대하견적서 3" xfId="1636"/>
    <cellStyle name="C￥AØ_°­´c (2)_광명견적대비1010_아세아견적및대하견적서 3 2" xfId="1637"/>
    <cellStyle name="Ç¥ÁØ_°­´ç (2)_광명관급" xfId="1638"/>
    <cellStyle name="C￥AØ_°­´c (2)_광명관급 10" xfId="1639"/>
    <cellStyle name="Ç¥ÁØ_°­´ç (2)_광명관급 2" xfId="1640"/>
    <cellStyle name="C￥AØ_°­´c (2)_광명관급 2 2" xfId="1641"/>
    <cellStyle name="Ç¥ÁØ_°­´ç (2)_광명관급 3" xfId="1642"/>
    <cellStyle name="C￥AØ_°­´c (2)_광명관급 3 2" xfId="1643"/>
    <cellStyle name="Ç¥ÁØ_°­´ç (2)_금광" xfId="1644"/>
    <cellStyle name="C￥AØ_°­´c (2)_금광 10" xfId="1645"/>
    <cellStyle name="Ç¥ÁØ_°­´ç (2)_금광 2" xfId="1646"/>
    <cellStyle name="C￥AØ_°­´c (2)_금광 2 2" xfId="1647"/>
    <cellStyle name="Ç¥ÁØ_°­´ç (2)_금광 3" xfId="1648"/>
    <cellStyle name="C￥AØ_°­´c (2)_금광 3 2" xfId="1649"/>
    <cellStyle name="Ç¥ÁØ_°­´ç (2)_금광_CCTV내역서(최종)" xfId="1650"/>
    <cellStyle name="C￥AØ_°­´c (2)_금광_CCTV내역서(최종) 10" xfId="1651"/>
    <cellStyle name="Ç¥ÁØ_°­´ç (2)_금광_CCTV내역서(최종) 2" xfId="1652"/>
    <cellStyle name="C￥AØ_°­´c (2)_금광_CCTV내역서(최종) 2 2" xfId="1653"/>
    <cellStyle name="Ç¥ÁØ_°­´ç (2)_금광_CCTV내역서(최종) 3" xfId="1654"/>
    <cellStyle name="C￥AØ_°­´c (2)_금광_CCTV내역서(최종) 3 2" xfId="1655"/>
    <cellStyle name="Ç¥ÁØ_°­´ç (2)_금광_견적서-2" xfId="1656"/>
    <cellStyle name="C￥AØ_°­´c (2)_금광_견적서-2 10" xfId="1657"/>
    <cellStyle name="Ç¥ÁØ_°­´ç (2)_금광_견적서-2 2" xfId="1658"/>
    <cellStyle name="C￥AØ_°­´c (2)_금광_견적서-2 2 2" xfId="1659"/>
    <cellStyle name="Ç¥ÁØ_°­´ç (2)_금광_견적서-2 3" xfId="1660"/>
    <cellStyle name="C￥AØ_°­´c (2)_금광_견적서-2 3 2" xfId="1661"/>
    <cellStyle name="Ç¥ÁØ_°­´ç (2)_금광_관급내역서(부산광역시 상수도 사업본부 무정전전원장치 제작구입설치" xfId="1662"/>
    <cellStyle name="C￥AØ_°­´c (2)_금광_관급내역서(부산광역시 상수도 사업본부 무정전전원장치 제작구입설치 10" xfId="1663"/>
    <cellStyle name="Ç¥ÁØ_°­´ç (2)_금광_관급내역서(부산광역시 상수도 사업본부 무정전전원장치 제작구입설치 2" xfId="1664"/>
    <cellStyle name="C￥AØ_°­´c (2)_금광_관급내역서(부산광역시 상수도 사업본부 무정전전원장치 제작구입설치 2 2" xfId="1665"/>
    <cellStyle name="Ç¥ÁØ_°­´ç (2)_금광_관급내역서(부산광역시 상수도 사업본부 무정전전원장치 제작구입설치 3" xfId="1666"/>
    <cellStyle name="C￥AØ_°­´c (2)_금광_관급내역서(부산광역시 상수도 사업본부 무정전전원장치 제작구입설치 3 2" xfId="1667"/>
    <cellStyle name="Ç¥ÁØ_°­´ç (2)_금광_내역서" xfId="1668"/>
    <cellStyle name="C￥AØ_°­´c (2)_금광_내역서 10" xfId="1669"/>
    <cellStyle name="Ç¥ÁØ_°­´ç (2)_금광_내역서 2" xfId="1670"/>
    <cellStyle name="C￥AØ_°­´c (2)_금광_내역서 2 2" xfId="1671"/>
    <cellStyle name="Ç¥ÁØ_°­´ç (2)_금광_내역서 3" xfId="1672"/>
    <cellStyle name="C￥AØ_°­´c (2)_금광_내역서 3 2" xfId="1673"/>
    <cellStyle name="Ç¥ÁØ_°­´ç (2)_금광_동아대부민캠퍼스내역서" xfId="1674"/>
    <cellStyle name="C￥AØ_°­´c (2)_금광_동아대부민캠퍼스내역서 10" xfId="1675"/>
    <cellStyle name="Ç¥ÁØ_°­´ç (2)_금광_동아대부민캠퍼스내역서 2" xfId="1676"/>
    <cellStyle name="C￥AØ_°­´c (2)_금광_동아대부민캠퍼스내역서 2 2" xfId="1677"/>
    <cellStyle name="Ç¥ÁØ_°­´ç (2)_금광_동아대부민캠퍼스내역서 3" xfId="1678"/>
    <cellStyle name="C￥AØ_°­´c (2)_금광_동아대부민캠퍼스내역서 3 2" xfId="1679"/>
    <cellStyle name="Ç¥ÁØ_°­´ç (2)_금광_부민동 노외공영주차장 건설공사 CCTV 제작구입설치-3" xfId="1680"/>
    <cellStyle name="C￥AØ_°­´c (2)_금광_부민동 노외공영주차장 건설공사 CCTV 제작구입설치-3 10" xfId="1681"/>
    <cellStyle name="Ç¥ÁØ_°­´ç (2)_금광_부민동 노외공영주차장 건설공사 CCTV 제작구입설치-3 2" xfId="1682"/>
    <cellStyle name="C￥AØ_°­´c (2)_금광_부민동 노외공영주차장 건설공사 CCTV 제작구입설치-3 2 2" xfId="1683"/>
    <cellStyle name="Ç¥ÁØ_°­´ç (2)_금광_부민동 노외공영주차장 건설공사 CCTV 제작구입설치-3 3" xfId="1684"/>
    <cellStyle name="C￥AØ_°­´c (2)_금광_부민동 노외공영주차장 건설공사 CCTV 제작구입설치-3 3 2" xfId="1685"/>
    <cellStyle name="Ç¥ÁØ_°­´ç (2)_금광_아세아견적및대하견적서" xfId="1686"/>
    <cellStyle name="C￥AØ_°­´c (2)_금광_아세아견적및대하견적서 10" xfId="1687"/>
    <cellStyle name="Ç¥ÁØ_°­´ç (2)_금광_아세아견적및대하견적서 2" xfId="1688"/>
    <cellStyle name="C￥AØ_°­´c (2)_금광_아세아견적및대하견적서 2 2" xfId="1689"/>
    <cellStyle name="Ç¥ÁØ_°­´ç (2)_금광_아세아견적및대하견적서 3" xfId="1690"/>
    <cellStyle name="C￥AØ_°­´c (2)_금광_아세아견적및대하견적서 3 2" xfId="1691"/>
    <cellStyle name="Ç¥ÁØ_°­´ç (2)_삼사" xfId="1692"/>
    <cellStyle name="C￥AØ_°­´c (2)_삼사 10" xfId="1693"/>
    <cellStyle name="Ç¥ÁØ_°­´ç (2)_삼사 2" xfId="1694"/>
    <cellStyle name="C￥AØ_°­´c (2)_삼사 2 2" xfId="1695"/>
    <cellStyle name="Ç¥ÁØ_°­´ç (2)_삼사 3" xfId="1696"/>
    <cellStyle name="C￥AØ_°­´c (2)_삼사 3 2" xfId="1697"/>
    <cellStyle name="Ç¥ÁØ_°­´ç (2)_삼사_CCTV내역서(최종)" xfId="1698"/>
    <cellStyle name="C￥AØ_°­´c (2)_삼사_CCTV내역서(최종) 10" xfId="1699"/>
    <cellStyle name="Ç¥ÁØ_°­´ç (2)_삼사_CCTV내역서(최종) 2" xfId="1700"/>
    <cellStyle name="C￥AØ_°­´c (2)_삼사_CCTV내역서(최종) 2 2" xfId="1701"/>
    <cellStyle name="Ç¥ÁØ_°­´ç (2)_삼사_CCTV내역서(최종) 3" xfId="1702"/>
    <cellStyle name="C￥AØ_°­´c (2)_삼사_CCTV내역서(최종) 3 2" xfId="1703"/>
    <cellStyle name="Ç¥ÁØ_°­´ç (2)_삼사_견적서-2" xfId="1704"/>
    <cellStyle name="C￥AØ_°­´c (2)_삼사_견적서-2 10" xfId="1705"/>
    <cellStyle name="Ç¥ÁØ_°­´ç (2)_삼사_견적서-2 2" xfId="1706"/>
    <cellStyle name="C￥AØ_°­´c (2)_삼사_견적서-2 2 2" xfId="1707"/>
    <cellStyle name="Ç¥ÁØ_°­´ç (2)_삼사_견적서-2 3" xfId="1708"/>
    <cellStyle name="C￥AØ_°­´c (2)_삼사_견적서-2 3 2" xfId="1709"/>
    <cellStyle name="Ç¥ÁØ_°­´ç (2)_삼사_관급내역서(부산광역시 상수도 사업본부 무정전전원장치 제작구입설치" xfId="1710"/>
    <cellStyle name="C￥AØ_°­´c (2)_삼사_관급내역서(부산광역시 상수도 사업본부 무정전전원장치 제작구입설치 10" xfId="1711"/>
    <cellStyle name="Ç¥ÁØ_°­´ç (2)_삼사_관급내역서(부산광역시 상수도 사업본부 무정전전원장치 제작구입설치 2" xfId="1712"/>
    <cellStyle name="C￥AØ_°­´c (2)_삼사_관급내역서(부산광역시 상수도 사업본부 무정전전원장치 제작구입설치 2 2" xfId="1713"/>
    <cellStyle name="Ç¥ÁØ_°­´ç (2)_삼사_관급내역서(부산광역시 상수도 사업본부 무정전전원장치 제작구입설치 3" xfId="1714"/>
    <cellStyle name="C￥AØ_°­´c (2)_삼사_관급내역서(부산광역시 상수도 사업본부 무정전전원장치 제작구입설치 3 2" xfId="1715"/>
    <cellStyle name="Ç¥ÁØ_°­´ç (2)_삼사_내역서" xfId="1716"/>
    <cellStyle name="C￥AØ_°­´c (2)_삼사_내역서 10" xfId="1717"/>
    <cellStyle name="Ç¥ÁØ_°­´ç (2)_삼사_내역서 2" xfId="1718"/>
    <cellStyle name="C￥AØ_°­´c (2)_삼사_내역서 2 2" xfId="1719"/>
    <cellStyle name="Ç¥ÁØ_°­´ç (2)_삼사_내역서 3" xfId="1720"/>
    <cellStyle name="C￥AØ_°­´c (2)_삼사_내역서 3 2" xfId="1721"/>
    <cellStyle name="Ç¥ÁØ_°­´ç (2)_삼사_동아대부민캠퍼스내역서" xfId="1722"/>
    <cellStyle name="C￥AØ_°­´c (2)_삼사_동아대부민캠퍼스내역서 10" xfId="1723"/>
    <cellStyle name="Ç¥ÁØ_°­´ç (2)_삼사_동아대부민캠퍼스내역서 2" xfId="1724"/>
    <cellStyle name="C￥AØ_°­´c (2)_삼사_동아대부민캠퍼스내역서 2 2" xfId="1725"/>
    <cellStyle name="Ç¥ÁØ_°­´ç (2)_삼사_동아대부민캠퍼스내역서 3" xfId="1726"/>
    <cellStyle name="C￥AØ_°­´c (2)_삼사_동아대부민캠퍼스내역서 3 2" xfId="1727"/>
    <cellStyle name="Ç¥ÁØ_°­´ç (2)_삼사_부민동 노외공영주차장 건설공사 CCTV 제작구입설치-3" xfId="1728"/>
    <cellStyle name="C￥AØ_°­´c (2)_삼사_부민동 노외공영주차장 건설공사 CCTV 제작구입설치-3 10" xfId="1729"/>
    <cellStyle name="Ç¥ÁØ_°­´ç (2)_삼사_부민동 노외공영주차장 건설공사 CCTV 제작구입설치-3 2" xfId="1730"/>
    <cellStyle name="C￥AØ_°­´c (2)_삼사_부민동 노외공영주차장 건설공사 CCTV 제작구입설치-3 2 2" xfId="1731"/>
    <cellStyle name="Ç¥ÁØ_°­´ç (2)_삼사_부민동 노외공영주차장 건설공사 CCTV 제작구입설치-3 3" xfId="1732"/>
    <cellStyle name="C￥AØ_°­´c (2)_삼사_부민동 노외공영주차장 건설공사 CCTV 제작구입설치-3 3 2" xfId="1733"/>
    <cellStyle name="Ç¥ÁØ_°­´ç (2)_삼사_아세아견적및대하견적서" xfId="1734"/>
    <cellStyle name="C￥AØ_°­´c (2)_삼사_아세아견적및대하견적서 10" xfId="1735"/>
    <cellStyle name="Ç¥ÁØ_°­´ç (2)_삼사_아세아견적및대하견적서 2" xfId="1736"/>
    <cellStyle name="C￥AØ_°­´c (2)_삼사_아세아견적및대하견적서 2 2" xfId="1737"/>
    <cellStyle name="Ç¥ÁØ_°­´ç (2)_삼사_아세아견적및대하견적서 3" xfId="1738"/>
    <cellStyle name="C￥AØ_°­´c (2)_삼사_아세아견적및대하견적서 3 2" xfId="1739"/>
    <cellStyle name="Ç¥ÁØ_0N-HANDLING " xfId="1740"/>
    <cellStyle name="C￥AØ_¼oAI¼º " xfId="1741"/>
    <cellStyle name="Ç¥ÁØ_¼ÕÀÍÂ÷ÀÌ ¿øÀÎ " xfId="1742"/>
    <cellStyle name="C￥AØ_12AO " xfId="1743"/>
    <cellStyle name="Ç¥ÁØ_5-1±¤°í " xfId="1744"/>
    <cellStyle name="C￥AØ_AN°y(1.25) " xfId="1745"/>
    <cellStyle name="Ç¥ÁØ_Àü·Â¼ÕÀÍºÐ¼®" xfId="1746"/>
    <cellStyle name="C￥AØ_Au·A¼OAIºÐ¼R" xfId="1747"/>
    <cellStyle name="Ç¥ÁØ_Áý°èÇ¥(2¿ù) " xfId="1748"/>
    <cellStyle name="C￥AØ_laroux" xfId="1749"/>
    <cellStyle name="Calc Currency (0)" xfId="1750"/>
    <cellStyle name="Calc Currency (2)" xfId="1751"/>
    <cellStyle name="Calc Percent (0)" xfId="1752"/>
    <cellStyle name="Calc Percent (1)" xfId="1753"/>
    <cellStyle name="Calc Percent (2)" xfId="1754"/>
    <cellStyle name="Calc Units (0)" xfId="1755"/>
    <cellStyle name="Calc Units (1)" xfId="1756"/>
    <cellStyle name="Calc Units (2)" xfId="1757"/>
    <cellStyle name="Calculation" xfId="1758"/>
    <cellStyle name="category" xfId="1759"/>
    <cellStyle name="Check Cell" xfId="1760"/>
    <cellStyle name="CIAIÆU¸μAⓒ" xfId="1761"/>
    <cellStyle name="Co≫e" xfId="1762"/>
    <cellStyle name="columns_array" xfId="1763"/>
    <cellStyle name="Comma" xfId="1764"/>
    <cellStyle name="Comma [0]" xfId="1765"/>
    <cellStyle name="Comma [0] 2" xfId="1766"/>
    <cellStyle name="Comma [0] 3" xfId="3088"/>
    <cellStyle name="Comma [00]" xfId="1767"/>
    <cellStyle name="Comma 2" xfId="1768"/>
    <cellStyle name="Comma 3" xfId="1769"/>
    <cellStyle name="Comma 4" xfId="1770"/>
    <cellStyle name="Comma 5" xfId="1771"/>
    <cellStyle name="comma zerodec" xfId="1772"/>
    <cellStyle name="comma zerodec 2" xfId="1773"/>
    <cellStyle name="Comma_ SG&amp;A Bridge" xfId="1774"/>
    <cellStyle name="Comma0" xfId="1775"/>
    <cellStyle name="Comm뼬_E&amp;ONW2" xfId="1776"/>
    <cellStyle name="Copied" xfId="1777"/>
    <cellStyle name="Curren?_x0012_퐀_x0017_?" xfId="1778"/>
    <cellStyle name="Currenby_Cash&amp;DSO Chart" xfId="1779"/>
    <cellStyle name="Currency" xfId="1780"/>
    <cellStyle name="Currency [0]" xfId="1781"/>
    <cellStyle name="Currency [0] 2" xfId="1782"/>
    <cellStyle name="Currency [00]" xfId="1783"/>
    <cellStyle name="Currency 2" xfId="1784"/>
    <cellStyle name="Currency 3" xfId="1785"/>
    <cellStyle name="Currency 4" xfId="1786"/>
    <cellStyle name="Currency 5" xfId="1787"/>
    <cellStyle name="currency-$" xfId="1788"/>
    <cellStyle name="currency-$ 2" xfId="1789"/>
    <cellStyle name="Currency_ SG&amp;A Bridge " xfId="1790"/>
    <cellStyle name="Currency0" xfId="1791"/>
    <cellStyle name="Currency1" xfId="1792"/>
    <cellStyle name="Currency1 2" xfId="1793"/>
    <cellStyle name="Currᄸncy_RQSTFRM_1월회비내역 (2)" xfId="1794"/>
    <cellStyle name="Date" xfId="1795"/>
    <cellStyle name="Date 2" xfId="1796"/>
    <cellStyle name="Date Short" xfId="1797"/>
    <cellStyle name="Date_1)광주과학관시설" xfId="1798"/>
    <cellStyle name="Description" xfId="1799"/>
    <cellStyle name="Dezimal [0]_Ausdruck RUND (D)" xfId="1800"/>
    <cellStyle name="Dezimal_Ausdruck RUND (D)" xfId="1801"/>
    <cellStyle name="Dollar (zero dec)" xfId="1802"/>
    <cellStyle name="Dollar (zero dec) 2" xfId="1803"/>
    <cellStyle name="E­æo±ae￡" xfId="1804"/>
    <cellStyle name="E­æo±ae￡ 2" xfId="1805"/>
    <cellStyle name="E­æo±ae￡0" xfId="1806"/>
    <cellStyle name="E­æo±ae￡0 2" xfId="1807"/>
    <cellStyle name="Enter Currency (0)" xfId="1808"/>
    <cellStyle name="Enter Currency (2)" xfId="1809"/>
    <cellStyle name="Enter Units (0)" xfId="1810"/>
    <cellStyle name="Enter Units (1)" xfId="1811"/>
    <cellStyle name="Enter Units (2)" xfId="1812"/>
    <cellStyle name="Entered" xfId="1813"/>
    <cellStyle name="En-tête 1" xfId="1814"/>
    <cellStyle name="En-tête 2" xfId="1815"/>
    <cellStyle name="Euro" xfId="1816"/>
    <cellStyle name="Explanatory Text" xfId="1817"/>
    <cellStyle name="F2" xfId="1818"/>
    <cellStyle name="F2 2" xfId="1819"/>
    <cellStyle name="F3" xfId="1820"/>
    <cellStyle name="F3 2" xfId="1821"/>
    <cellStyle name="F4" xfId="1822"/>
    <cellStyle name="F4 2" xfId="1823"/>
    <cellStyle name="F5" xfId="1824"/>
    <cellStyle name="F5 2" xfId="1825"/>
    <cellStyle name="F6" xfId="1826"/>
    <cellStyle name="F6 2" xfId="1827"/>
    <cellStyle name="F7" xfId="1828"/>
    <cellStyle name="F7 2" xfId="1829"/>
    <cellStyle name="F8" xfId="1830"/>
    <cellStyle name="F8 2" xfId="1831"/>
    <cellStyle name="Financier0" xfId="1832"/>
    <cellStyle name="Fixed" xfId="1833"/>
    <cellStyle name="Fixed 2" xfId="1834"/>
    <cellStyle name="Followed Hyperlink" xfId="1835"/>
    <cellStyle name="G/표준" xfId="1836"/>
    <cellStyle name="Good" xfId="1837"/>
    <cellStyle name="Grey" xfId="1838"/>
    <cellStyle name="Grey 2" xfId="1839"/>
    <cellStyle name="group" xfId="1840"/>
    <cellStyle name="head" xfId="1841"/>
    <cellStyle name="head 1" xfId="1842"/>
    <cellStyle name="head 1-1" xfId="1843"/>
    <cellStyle name="HEADER" xfId="1844"/>
    <cellStyle name="Header1" xfId="1845"/>
    <cellStyle name="Header2" xfId="1846"/>
    <cellStyle name="Heading 1" xfId="1847"/>
    <cellStyle name="Heading 2" xfId="1848"/>
    <cellStyle name="Heading 3" xfId="1849"/>
    <cellStyle name="Heading 4" xfId="1850"/>
    <cellStyle name="Heading1" xfId="1851"/>
    <cellStyle name="Heading1 2" xfId="1852"/>
    <cellStyle name="Heading2" xfId="1853"/>
    <cellStyle name="Heading2 2" xfId="1854"/>
    <cellStyle name="Helv8_PFD4.XLS" xfId="1855"/>
    <cellStyle name="HIGHLIGHT" xfId="1856"/>
    <cellStyle name="Hyperlink" xfId="1857"/>
    <cellStyle name="Input" xfId="1858"/>
    <cellStyle name="Input [yellow]" xfId="1859"/>
    <cellStyle name="Input [yellow] 2" xfId="1860"/>
    <cellStyle name="IP" xfId="1861"/>
    <cellStyle name="jin" xfId="1862"/>
    <cellStyle name="Komma [0]_BINV" xfId="1863"/>
    <cellStyle name="Komma_BINV" xfId="1864"/>
    <cellStyle name="Link Currency (0)" xfId="1865"/>
    <cellStyle name="Link Currency (2)" xfId="1866"/>
    <cellStyle name="Link Units (0)" xfId="1867"/>
    <cellStyle name="Link Units (1)" xfId="1868"/>
    <cellStyle name="Link Units (2)" xfId="1869"/>
    <cellStyle name="Linked Cell" xfId="1870"/>
    <cellStyle name="ŀ䅀؀ŀŀ䅀؀ŀŀ䅀؀ŀŀ䅀؀ŀŀ䅀؀ŀŀ䅀؀ŀŀ䅀؀ŀŀ䅀؀ŀŀ䅀؀ŀ฀䅀؀฀฀䅀؀฀฀䅀؀฀฀䅀؀฀฀䅀؀฀฀䅀؀฀฀䅀؀฀฀䅀؀฀฀䅀؀฀฀䅀؀฀฀䁀" xfId="1871"/>
    <cellStyle name="ŀ䅀؀ŀŀ䅀؀ŀŀ䅀؀ŀŀ䅀؀ŀŀ䅀؀ŀ฀䅀؀฀฀䅀؀฀฀䅀؀฀฀䅀؀฀฀䅀؀฀฀䅀؀฀฀䅀؀฀฀䅀؀฀฀䅀؀฀฀䅀؀฀฀䁀" xfId="1872"/>
    <cellStyle name="MARQ" xfId="1873"/>
    <cellStyle name="měny_Copy of zdroj" xfId="1874"/>
    <cellStyle name="Migliaia (0)_1320 NX" xfId="1875"/>
    <cellStyle name="Migliaia_1320 NX" xfId="1876"/>
    <cellStyle name="Millares [0]_DEVISCAN" xfId="1877"/>
    <cellStyle name="Milliers [0]_Arabian Spec" xfId="1878"/>
    <cellStyle name="Milliers_Arabian Spec" xfId="1879"/>
    <cellStyle name="Model" xfId="1880"/>
    <cellStyle name="Mon?aire [0]_Arabian Spec" xfId="1881"/>
    <cellStyle name="Mon?aire_Arabian Spec" xfId="1882"/>
    <cellStyle name="MS Proofing Tools" xfId="1883"/>
    <cellStyle name="Neutral" xfId="1884"/>
    <cellStyle name="New" xfId="1885"/>
    <cellStyle name="no dec" xfId="1886"/>
    <cellStyle name="nohs" xfId="1887"/>
    <cellStyle name="normal" xfId="1888"/>
    <cellStyle name="Normal - Style1" xfId="1889"/>
    <cellStyle name="Normal - Style1 2" xfId="1890"/>
    <cellStyle name="Normal - Style1 3" xfId="1891"/>
    <cellStyle name="Normal - Style1 4" xfId="1892"/>
    <cellStyle name="Normal - Style2" xfId="1893"/>
    <cellStyle name="Normal - Style3" xfId="1894"/>
    <cellStyle name="Normal - Style4" xfId="1895"/>
    <cellStyle name="Normal - Style5" xfId="1896"/>
    <cellStyle name="Normal - Style6" xfId="1897"/>
    <cellStyle name="Normal - Style7" xfId="1898"/>
    <cellStyle name="Normal - Style8" xfId="1899"/>
    <cellStyle name="Normal - 유형1" xfId="1900"/>
    <cellStyle name="Normal_ SG&amp;A Bridge" xfId="1901"/>
    <cellStyle name="Normale_1320 NX" xfId="1902"/>
    <cellStyle name="normální_Copy of zdroj" xfId="1903"/>
    <cellStyle name="Note" xfId="1904"/>
    <cellStyle name="Œ…?æ맖?e [0.00]_guyan" xfId="1905"/>
    <cellStyle name="Œ…?æ맖?e_guyan" xfId="1906"/>
    <cellStyle name="oft Excel]_x000d__x000a_Comment=The open=/f lines load custom functions into the Paste Function list._x000d__x000a_Maximized=3_x000d__x000a_AutoFormat=" xfId="1907"/>
    <cellStyle name="oh" xfId="1908"/>
    <cellStyle name="Output" xfId="1909"/>
    <cellStyle name="Percent" xfId="1910"/>
    <cellStyle name="Percent [0]" xfId="1911"/>
    <cellStyle name="Percent [00]" xfId="1912"/>
    <cellStyle name="Percent [2]" xfId="1913"/>
    <cellStyle name="Percent 2" xfId="1914"/>
    <cellStyle name="Percent 3" xfId="1915"/>
    <cellStyle name="Percent 4" xfId="1916"/>
    <cellStyle name="Percent 5" xfId="1917"/>
    <cellStyle name="Percent_#6 Temps &amp; Contractors" xfId="1918"/>
    <cellStyle name="Pourcentage_TEMPTRAN" xfId="1919"/>
    <cellStyle name="PrePop Currency (0)" xfId="1920"/>
    <cellStyle name="PrePop Currency (2)" xfId="1921"/>
    <cellStyle name="PrePop Units (0)" xfId="1922"/>
    <cellStyle name="PrePop Units (1)" xfId="1923"/>
    <cellStyle name="PrePop Units (2)" xfId="1924"/>
    <cellStyle name="Price" xfId="1925"/>
    <cellStyle name="PRICE2" xfId="1926"/>
    <cellStyle name="Procent_BINV" xfId="1927"/>
    <cellStyle name="Qté calculées" xfId="1928"/>
    <cellStyle name="QTé entrées" xfId="1929"/>
    <cellStyle name="RevList" xfId="1930"/>
    <cellStyle name="sh" xfId="1931"/>
    <cellStyle name="small descr." xfId="1932"/>
    <cellStyle name="ssh" xfId="1933"/>
    <cellStyle name="Standaard_BINV" xfId="1934"/>
    <cellStyle name="STANDARD" xfId="1935"/>
    <cellStyle name="STD" xfId="1936"/>
    <cellStyle name="Sub" xfId="1937"/>
    <cellStyle name="subhead" xfId="1938"/>
    <cellStyle name="Subtotal" xfId="1939"/>
    <cellStyle name="SUPPR" xfId="1940"/>
    <cellStyle name="text" xfId="1941"/>
    <cellStyle name="Text Indent A" xfId="1942"/>
    <cellStyle name="Text Indent B" xfId="1943"/>
    <cellStyle name="Text Indent C" xfId="1944"/>
    <cellStyle name="þ?b?þ?b?þ?b?þ?b?þ?b?þ?b?þ?b灌þ?b?þ?&lt;?b?þ?b濬þ?b?þ?b?þ昰_x0018_?þ????_x0008_" xfId="1945"/>
    <cellStyle name="þ൚b⍼þ൪b⎨þൺb⏜þඊb␌þකb濰þඪb瀠þයb灌þ්b炈þ宐&lt;෢b濈þෲb濬þขb瀐þฒb瀰þ昰_x0018_⋸þ㤕䰀ጤܕ_x0008_" xfId="1946"/>
    <cellStyle name="Title" xfId="1947"/>
    <cellStyle name="title [1]" xfId="1948"/>
    <cellStyle name="title [2]" xfId="1949"/>
    <cellStyle name="Title 2" xfId="1950"/>
    <cellStyle name="Title 3" xfId="1951"/>
    <cellStyle name="Title 4" xfId="1952"/>
    <cellStyle name="Title 5" xfId="1953"/>
    <cellStyle name="Title_1)농경문화관 전시" xfId="1954"/>
    <cellStyle name="Title2" xfId="1955"/>
    <cellStyle name="Total" xfId="1956"/>
    <cellStyle name="Total 2" xfId="1957"/>
    <cellStyle name="UM" xfId="1958"/>
    <cellStyle name="Unprot" xfId="1959"/>
    <cellStyle name="Unprot$" xfId="1960"/>
    <cellStyle name="Unprotect" xfId="1961"/>
    <cellStyle name="Valuta (0)_1 new STM 16 ring" xfId="1962"/>
    <cellStyle name="Valuta [0]_BINV" xfId="1963"/>
    <cellStyle name="Valuta_1 new STM 16 ring" xfId="1964"/>
    <cellStyle name="Virgule fixe" xfId="1965"/>
    <cellStyle name="W?rung [0]_Ausdruck RUND (D)" xfId="1966"/>
    <cellStyle name="W?rung_Ausdruck RUND (D)" xfId="1967"/>
    <cellStyle name="Warning Text" xfId="1968"/>
    <cellStyle name="YONG " xfId="1969"/>
    <cellStyle name="μU¿¡ ¿A´A CIAIÆU¸μAⓒ" xfId="1970"/>
    <cellStyle name="강조색1 2" xfId="1971"/>
    <cellStyle name="강조색2 2" xfId="1972"/>
    <cellStyle name="강조색3 2" xfId="1973"/>
    <cellStyle name="강조색4 2" xfId="1974"/>
    <cellStyle name="강조색5 2" xfId="1975"/>
    <cellStyle name="강조색6 2" xfId="1976"/>
    <cellStyle name="견적" xfId="1977"/>
    <cellStyle name="견적 2" xfId="1978"/>
    <cellStyle name="경고문 2" xfId="1979"/>
    <cellStyle name="계산 2" xfId="1980"/>
    <cellStyle name="고정소숫점" xfId="1981"/>
    <cellStyle name="고정소숫점 2" xfId="1982"/>
    <cellStyle name="고정출력1" xfId="1983"/>
    <cellStyle name="고정출력1 2" xfId="1984"/>
    <cellStyle name="고정출력2" xfId="1985"/>
    <cellStyle name="고정출력2 2" xfId="1986"/>
    <cellStyle name="공사원가계산서(조경)" xfId="1987"/>
    <cellStyle name="공종" xfId="1988"/>
    <cellStyle name="咬訌裝?INCOM1" xfId="1989"/>
    <cellStyle name="咬訌裝?INCOM10" xfId="1990"/>
    <cellStyle name="咬訌裝?INCOM2" xfId="1991"/>
    <cellStyle name="咬訌裝?INCOM3" xfId="1992"/>
    <cellStyle name="咬訌裝?INCOM4" xfId="1993"/>
    <cellStyle name="咬訌裝?INCOM5" xfId="1994"/>
    <cellStyle name="咬訌裝?INCOM6" xfId="1995"/>
    <cellStyle name="咬訌裝?INCOM7" xfId="1996"/>
    <cellStyle name="咬訌裝?INCOM8" xfId="1997"/>
    <cellStyle name="咬訌裝?INCOM9" xfId="1998"/>
    <cellStyle name="咬訌裝?PRIB11" xfId="1999"/>
    <cellStyle name="구        분" xfId="2000"/>
    <cellStyle name="금액" xfId="2001"/>
    <cellStyle name="금액 2" xfId="2002"/>
    <cellStyle name="기계" xfId="2003"/>
    <cellStyle name="기계 2" xfId="2004"/>
    <cellStyle name="김해전기" xfId="2005"/>
    <cellStyle name="나쁨 2" xfId="2006"/>
    <cellStyle name="날짜" xfId="2007"/>
    <cellStyle name="날짜 2" xfId="2008"/>
    <cellStyle name="내역" xfId="2009"/>
    <cellStyle name="내역서" xfId="2010"/>
    <cellStyle name="네모제목" xfId="2011"/>
    <cellStyle name="단위" xfId="2012"/>
    <cellStyle name="단위(원)" xfId="2013"/>
    <cellStyle name="달러" xfId="2014"/>
    <cellStyle name="달러 2" xfId="2015"/>
    <cellStyle name="뒤에 오는 하이퍼링크" xfId="2016"/>
    <cellStyle name="뒤에 오는 하이퍼링크 2" xfId="2017"/>
    <cellStyle name="똿뗦먛귟 [0.00]_laroux" xfId="2018"/>
    <cellStyle name="똿뗦먛귟_laroux" xfId="2019"/>
    <cellStyle name="฀䅀؀฀฀䅀؀฀฀䅀؀฀฀䅀؀฀฀䅀؀฀฀䅀؀฀฀䅀؀฀฀䅀؀฀฀䅀؀฀฀䁀" xfId="2020"/>
    <cellStyle name="마이너스키" xfId="2021"/>
    <cellStyle name="메모 2" xfId="2022"/>
    <cellStyle name="믅됞 [0.00]_laroux" xfId="2023"/>
    <cellStyle name="믅됞_laroux" xfId="2024"/>
    <cellStyle name="배분" xfId="2025"/>
    <cellStyle name="배분 2" xfId="3089"/>
    <cellStyle name="배분 2 2" xfId="3356"/>
    <cellStyle name="배분 2 3" xfId="3622"/>
    <cellStyle name="배분 3" xfId="3222"/>
    <cellStyle name="배분 4" xfId="3488"/>
    <cellStyle name="백" xfId="2026"/>
    <cellStyle name="백_내역서(조선왕궁유물전시관)" xfId="2027"/>
    <cellStyle name="백_화개장터시설내역서최종)" xfId="2028"/>
    <cellStyle name="백_화개장터장옥내역서" xfId="2029"/>
    <cellStyle name="백분율 [△1]" xfId="2030"/>
    <cellStyle name="백분율 [△2]" xfId="2031"/>
    <cellStyle name="백분율 [0]" xfId="2032"/>
    <cellStyle name="백분율 [2]" xfId="2033"/>
    <cellStyle name="백분율 2" xfId="2034"/>
    <cellStyle name="백분율 2 2" xfId="2035"/>
    <cellStyle name="백분율 2 3" xfId="2036"/>
    <cellStyle name="백분율 2 4" xfId="2037"/>
    <cellStyle name="백분율 2 5" xfId="3759"/>
    <cellStyle name="백분율 3" xfId="2038"/>
    <cellStyle name="백분율 3 2" xfId="2039"/>
    <cellStyle name="백분율 3 3" xfId="3787"/>
    <cellStyle name="백분율 4" xfId="2040"/>
    <cellStyle name="백분율 4 2" xfId="3788"/>
    <cellStyle name="백분율 5" xfId="2041"/>
    <cellStyle name="백분율 5 2" xfId="2042"/>
    <cellStyle name="백분율 5 3" xfId="3789"/>
    <cellStyle name="백분율 6" xfId="2043"/>
    <cellStyle name="백분율 6 2" xfId="3790"/>
    <cellStyle name="백분율 7" xfId="2044"/>
    <cellStyle name="백분율 7 2" xfId="3791"/>
    <cellStyle name="백분율 8" xfId="2045"/>
    <cellStyle name="백분율［△1］" xfId="2046"/>
    <cellStyle name="백분율［△2］" xfId="2047"/>
    <cellStyle name="보통 2" xfId="2048"/>
    <cellStyle name="뷭?" xfId="2049"/>
    <cellStyle name="빨간색" xfId="2050"/>
    <cellStyle name="빨강" xfId="2051"/>
    <cellStyle name="사용자정의" xfId="2052"/>
    <cellStyle name="선택영역의 가운데로" xfId="2053"/>
    <cellStyle name="설계서" xfId="2054"/>
    <cellStyle name="설계서-내용" xfId="2055"/>
    <cellStyle name="설계서-내용-소수점" xfId="2056"/>
    <cellStyle name="설계서-내용-우" xfId="2057"/>
    <cellStyle name="설계서-내용-좌" xfId="2058"/>
    <cellStyle name="설계서-소제목" xfId="2059"/>
    <cellStyle name="설계서-타이틀" xfId="2060"/>
    <cellStyle name="설계서-항목" xfId="2061"/>
    <cellStyle name="설명 텍스트 2" xfId="2062"/>
    <cellStyle name="성명" xfId="2063"/>
    <cellStyle name="셀 확인 2" xfId="2064"/>
    <cellStyle name="수당" xfId="2065"/>
    <cellStyle name="수당2" xfId="2066"/>
    <cellStyle name="수량" xfId="2067"/>
    <cellStyle name="수량 2" xfId="2068"/>
    <cellStyle name="수량1" xfId="2069"/>
    <cellStyle name="수목명" xfId="2070"/>
    <cellStyle name="수산" xfId="2071"/>
    <cellStyle name="숫자(R)" xfId="2072"/>
    <cellStyle name="숫자(R) 2" xfId="2073"/>
    <cellStyle name="쉼표 [0]" xfId="2074" builtinId="6"/>
    <cellStyle name="쉼표 [0] 10" xfId="2075"/>
    <cellStyle name="쉼표 [0] 10 2" xfId="3092"/>
    <cellStyle name="쉼표 [0] 10 2 2" xfId="3359"/>
    <cellStyle name="쉼표 [0] 10 2 3" xfId="3625"/>
    <cellStyle name="쉼표 [0] 10 3" xfId="3093"/>
    <cellStyle name="쉼표 [0] 10 3 2" xfId="3360"/>
    <cellStyle name="쉼표 [0] 10 3 3" xfId="3626"/>
    <cellStyle name="쉼표 [0] 10 4" xfId="3091"/>
    <cellStyle name="쉼표 [0] 10 4 2" xfId="3358"/>
    <cellStyle name="쉼표 [0] 10 4 3" xfId="3624"/>
    <cellStyle name="쉼표 [0] 10 5" xfId="3224"/>
    <cellStyle name="쉼표 [0] 10 6" xfId="3490"/>
    <cellStyle name="쉼표 [0] 10 7" xfId="3792"/>
    <cellStyle name="쉼표 [0] 11" xfId="2076"/>
    <cellStyle name="쉼표 [0] 11 2" xfId="2077"/>
    <cellStyle name="쉼표 [0] 11 2 2" xfId="3226"/>
    <cellStyle name="쉼표 [0] 11 2 3" xfId="3492"/>
    <cellStyle name="쉼표 [0] 11 3" xfId="3094"/>
    <cellStyle name="쉼표 [0] 11 3 2" xfId="3361"/>
    <cellStyle name="쉼표 [0] 11 3 3" xfId="3627"/>
    <cellStyle name="쉼표 [0] 11 4" xfId="3225"/>
    <cellStyle name="쉼표 [0] 11 5" xfId="3491"/>
    <cellStyle name="쉼표 [0] 11 6" xfId="3793"/>
    <cellStyle name="쉼표 [0] 12" xfId="3794"/>
    <cellStyle name="쉼표 [0] 13" xfId="3795"/>
    <cellStyle name="쉼표 [0] 14" xfId="3796"/>
    <cellStyle name="쉼표 [0] 14 10" xfId="2078"/>
    <cellStyle name="쉼표 [0] 14 10 2" xfId="3095"/>
    <cellStyle name="쉼표 [0] 14 10 2 2" xfId="3362"/>
    <cellStyle name="쉼표 [0] 14 10 2 3" xfId="3628"/>
    <cellStyle name="쉼표 [0] 14 10 3" xfId="3227"/>
    <cellStyle name="쉼표 [0] 14 10 4" xfId="3493"/>
    <cellStyle name="쉼표 [0] 14 11" xfId="2079"/>
    <cellStyle name="쉼표 [0] 14 11 2" xfId="3096"/>
    <cellStyle name="쉼표 [0] 14 11 2 2" xfId="3363"/>
    <cellStyle name="쉼표 [0] 14 11 2 3" xfId="3629"/>
    <cellStyle name="쉼표 [0] 14 11 3" xfId="3228"/>
    <cellStyle name="쉼표 [0] 14 11 4" xfId="3494"/>
    <cellStyle name="쉼표 [0] 14 12" xfId="2080"/>
    <cellStyle name="쉼표 [0] 14 12 2" xfId="3097"/>
    <cellStyle name="쉼표 [0] 14 12 2 2" xfId="3364"/>
    <cellStyle name="쉼표 [0] 14 12 2 3" xfId="3630"/>
    <cellStyle name="쉼표 [0] 14 12 3" xfId="3229"/>
    <cellStyle name="쉼표 [0] 14 12 4" xfId="3495"/>
    <cellStyle name="쉼표 [0] 14 13" xfId="2081"/>
    <cellStyle name="쉼표 [0] 14 13 2" xfId="3098"/>
    <cellStyle name="쉼표 [0] 14 13 2 2" xfId="3365"/>
    <cellStyle name="쉼표 [0] 14 13 2 3" xfId="3631"/>
    <cellStyle name="쉼표 [0] 14 13 3" xfId="3230"/>
    <cellStyle name="쉼표 [0] 14 13 4" xfId="3496"/>
    <cellStyle name="쉼표 [0] 14 14" xfId="2082"/>
    <cellStyle name="쉼표 [0] 14 14 2" xfId="3099"/>
    <cellStyle name="쉼표 [0] 14 14 2 2" xfId="3366"/>
    <cellStyle name="쉼표 [0] 14 14 2 3" xfId="3632"/>
    <cellStyle name="쉼표 [0] 14 14 3" xfId="3231"/>
    <cellStyle name="쉼표 [0] 14 14 4" xfId="3497"/>
    <cellStyle name="쉼표 [0] 14 2" xfId="2083"/>
    <cellStyle name="쉼표 [0] 14 2 2" xfId="3100"/>
    <cellStyle name="쉼표 [0] 14 2 2 2" xfId="3367"/>
    <cellStyle name="쉼표 [0] 14 2 2 3" xfId="3633"/>
    <cellStyle name="쉼표 [0] 14 2 3" xfId="3232"/>
    <cellStyle name="쉼표 [0] 14 2 4" xfId="3498"/>
    <cellStyle name="쉼표 [0] 14 3" xfId="2084"/>
    <cellStyle name="쉼표 [0] 14 3 2" xfId="3101"/>
    <cellStyle name="쉼표 [0] 14 3 2 2" xfId="3368"/>
    <cellStyle name="쉼표 [0] 14 3 2 3" xfId="3634"/>
    <cellStyle name="쉼표 [0] 14 3 3" xfId="3233"/>
    <cellStyle name="쉼표 [0] 14 3 4" xfId="3499"/>
    <cellStyle name="쉼표 [0] 14 4" xfId="2085"/>
    <cellStyle name="쉼표 [0] 14 4 2" xfId="3102"/>
    <cellStyle name="쉼표 [0] 14 4 2 2" xfId="3369"/>
    <cellStyle name="쉼표 [0] 14 4 2 3" xfId="3635"/>
    <cellStyle name="쉼표 [0] 14 4 3" xfId="3234"/>
    <cellStyle name="쉼표 [0] 14 4 4" xfId="3500"/>
    <cellStyle name="쉼표 [0] 14 5" xfId="2086"/>
    <cellStyle name="쉼표 [0] 14 5 2" xfId="3103"/>
    <cellStyle name="쉼표 [0] 14 5 2 2" xfId="3370"/>
    <cellStyle name="쉼표 [0] 14 5 2 3" xfId="3636"/>
    <cellStyle name="쉼표 [0] 14 5 3" xfId="3235"/>
    <cellStyle name="쉼표 [0] 14 5 4" xfId="3501"/>
    <cellStyle name="쉼표 [0] 14 6" xfId="2087"/>
    <cellStyle name="쉼표 [0] 14 6 2" xfId="3104"/>
    <cellStyle name="쉼표 [0] 14 6 2 2" xfId="3371"/>
    <cellStyle name="쉼표 [0] 14 6 2 3" xfId="3637"/>
    <cellStyle name="쉼표 [0] 14 6 3" xfId="3236"/>
    <cellStyle name="쉼표 [0] 14 6 4" xfId="3502"/>
    <cellStyle name="쉼표 [0] 14 7" xfId="2088"/>
    <cellStyle name="쉼표 [0] 14 7 2" xfId="3105"/>
    <cellStyle name="쉼표 [0] 14 7 2 2" xfId="3372"/>
    <cellStyle name="쉼표 [0] 14 7 2 3" xfId="3638"/>
    <cellStyle name="쉼표 [0] 14 7 3" xfId="3237"/>
    <cellStyle name="쉼표 [0] 14 7 4" xfId="3503"/>
    <cellStyle name="쉼표 [0] 14 8" xfId="2089"/>
    <cellStyle name="쉼표 [0] 14 8 2" xfId="3106"/>
    <cellStyle name="쉼표 [0] 14 8 2 2" xfId="3373"/>
    <cellStyle name="쉼표 [0] 14 8 2 3" xfId="3639"/>
    <cellStyle name="쉼표 [0] 14 8 3" xfId="3238"/>
    <cellStyle name="쉼표 [0] 14 8 4" xfId="3504"/>
    <cellStyle name="쉼표 [0] 14 9" xfId="2090"/>
    <cellStyle name="쉼표 [0] 14 9 2" xfId="3107"/>
    <cellStyle name="쉼표 [0] 14 9 2 2" xfId="3374"/>
    <cellStyle name="쉼표 [0] 14 9 2 3" xfId="3640"/>
    <cellStyle name="쉼표 [0] 14 9 3" xfId="3239"/>
    <cellStyle name="쉼표 [0] 14 9 4" xfId="3505"/>
    <cellStyle name="쉼표 [0] 15" xfId="3797"/>
    <cellStyle name="쉼표 [0] 16" xfId="3798"/>
    <cellStyle name="쉼표 [0] 2" xfId="2091"/>
    <cellStyle name="쉼표 [0] 2 10" xfId="2092"/>
    <cellStyle name="쉼표 [0] 2 10 2" xfId="3109"/>
    <cellStyle name="쉼표 [0] 2 10 2 2" xfId="3376"/>
    <cellStyle name="쉼표 [0] 2 10 2 3" xfId="3642"/>
    <cellStyle name="쉼표 [0] 2 10 3" xfId="3241"/>
    <cellStyle name="쉼표 [0] 2 10 4" xfId="3507"/>
    <cellStyle name="쉼표 [0] 2 11" xfId="2093"/>
    <cellStyle name="쉼표 [0] 2 11 2" xfId="3110"/>
    <cellStyle name="쉼표 [0] 2 11 2 2" xfId="3377"/>
    <cellStyle name="쉼표 [0] 2 11 2 3" xfId="3643"/>
    <cellStyle name="쉼표 [0] 2 11 3" xfId="3242"/>
    <cellStyle name="쉼표 [0] 2 11 4" xfId="3508"/>
    <cellStyle name="쉼표 [0] 2 12" xfId="2094"/>
    <cellStyle name="쉼표 [0] 2 12 2" xfId="3111"/>
    <cellStyle name="쉼표 [0] 2 12 2 2" xfId="3378"/>
    <cellStyle name="쉼표 [0] 2 12 2 3" xfId="3644"/>
    <cellStyle name="쉼표 [0] 2 12 3" xfId="3243"/>
    <cellStyle name="쉼표 [0] 2 12 4" xfId="3509"/>
    <cellStyle name="쉼표 [0] 2 13" xfId="2095"/>
    <cellStyle name="쉼표 [0] 2 13 2" xfId="3112"/>
    <cellStyle name="쉼표 [0] 2 13 2 2" xfId="3379"/>
    <cellStyle name="쉼표 [0] 2 13 2 3" xfId="3645"/>
    <cellStyle name="쉼표 [0] 2 13 3" xfId="3244"/>
    <cellStyle name="쉼표 [0] 2 13 4" xfId="3510"/>
    <cellStyle name="쉼표 [0] 2 14" xfId="2096"/>
    <cellStyle name="쉼표 [0] 2 14 2" xfId="3113"/>
    <cellStyle name="쉼표 [0] 2 14 2 2" xfId="3380"/>
    <cellStyle name="쉼표 [0] 2 14 2 3" xfId="3646"/>
    <cellStyle name="쉼표 [0] 2 14 3" xfId="3245"/>
    <cellStyle name="쉼표 [0] 2 14 4" xfId="3511"/>
    <cellStyle name="쉼표 [0] 2 15" xfId="2097"/>
    <cellStyle name="쉼표 [0] 2 15 2" xfId="3114"/>
    <cellStyle name="쉼표 [0] 2 15 2 2" xfId="3381"/>
    <cellStyle name="쉼표 [0] 2 15 2 3" xfId="3647"/>
    <cellStyle name="쉼표 [0] 2 15 3" xfId="3246"/>
    <cellStyle name="쉼표 [0] 2 15 4" xfId="3512"/>
    <cellStyle name="쉼표 [0] 2 16" xfId="2098"/>
    <cellStyle name="쉼표 [0] 2 16 2" xfId="3115"/>
    <cellStyle name="쉼표 [0] 2 16 2 2" xfId="3382"/>
    <cellStyle name="쉼표 [0] 2 16 2 3" xfId="3648"/>
    <cellStyle name="쉼표 [0] 2 16 3" xfId="3247"/>
    <cellStyle name="쉼표 [0] 2 16 4" xfId="3513"/>
    <cellStyle name="쉼표 [0] 2 17" xfId="2099"/>
    <cellStyle name="쉼표 [0] 2 17 2" xfId="3116"/>
    <cellStyle name="쉼표 [0] 2 17 2 2" xfId="3383"/>
    <cellStyle name="쉼표 [0] 2 17 2 3" xfId="3649"/>
    <cellStyle name="쉼표 [0] 2 17 3" xfId="3248"/>
    <cellStyle name="쉼표 [0] 2 17 4" xfId="3514"/>
    <cellStyle name="쉼표 [0] 2 18" xfId="2100"/>
    <cellStyle name="쉼표 [0] 2 18 2" xfId="3117"/>
    <cellStyle name="쉼표 [0] 2 18 2 2" xfId="3384"/>
    <cellStyle name="쉼표 [0] 2 18 2 3" xfId="3650"/>
    <cellStyle name="쉼표 [0] 2 18 3" xfId="3249"/>
    <cellStyle name="쉼표 [0] 2 18 4" xfId="3515"/>
    <cellStyle name="쉼표 [0] 2 19" xfId="2101"/>
    <cellStyle name="쉼표 [0] 2 19 2" xfId="3118"/>
    <cellStyle name="쉼표 [0] 2 19 2 2" xfId="3385"/>
    <cellStyle name="쉼표 [0] 2 19 2 3" xfId="3651"/>
    <cellStyle name="쉼표 [0] 2 19 3" xfId="3250"/>
    <cellStyle name="쉼표 [0] 2 19 4" xfId="3516"/>
    <cellStyle name="쉼표 [0] 2 2" xfId="2102"/>
    <cellStyle name="쉼표 [0] 2 2 2" xfId="2103"/>
    <cellStyle name="쉼표 [0] 2 2 2 2" xfId="3120"/>
    <cellStyle name="쉼표 [0] 2 2 2 2 2" xfId="3387"/>
    <cellStyle name="쉼표 [0] 2 2 2 2 3" xfId="3653"/>
    <cellStyle name="쉼표 [0] 2 2 2 2 4" xfId="3763"/>
    <cellStyle name="쉼표 [0] 2 2 2 3" xfId="3252"/>
    <cellStyle name="쉼표 [0] 2 2 2 3 2" xfId="3768"/>
    <cellStyle name="쉼표 [0] 2 2 2 4" xfId="3518"/>
    <cellStyle name="쉼표 [0] 2 2 2 4 2" xfId="3767"/>
    <cellStyle name="쉼표 [0] 2 2 2 5" xfId="3771"/>
    <cellStyle name="쉼표 [0] 2 2 3" xfId="3119"/>
    <cellStyle name="쉼표 [0] 2 2 3 2" xfId="3386"/>
    <cellStyle name="쉼표 [0] 2 2 3 2 2" xfId="3800"/>
    <cellStyle name="쉼표 [0] 2 2 3 3" xfId="3652"/>
    <cellStyle name="쉼표 [0] 2 2 3 3 2" xfId="3801"/>
    <cellStyle name="쉼표 [0] 2 2 3 4" xfId="3766"/>
    <cellStyle name="쉼표 [0] 2 2 3 5" xfId="3799"/>
    <cellStyle name="쉼표 [0] 2 2 4" xfId="3251"/>
    <cellStyle name="쉼표 [0] 2 2 4 2" xfId="3765"/>
    <cellStyle name="쉼표 [0] 2 2 4 3" xfId="3802"/>
    <cellStyle name="쉼표 [0] 2 2 5" xfId="3517"/>
    <cellStyle name="쉼표 [0] 2 2 5 2" xfId="3803"/>
    <cellStyle name="쉼표 [0] 2 2 6" xfId="3760"/>
    <cellStyle name="쉼표 [0] 2 2 7" xfId="3804"/>
    <cellStyle name="쉼표 [0] 2 20" xfId="2104"/>
    <cellStyle name="쉼표 [0] 2 20 2" xfId="3121"/>
    <cellStyle name="쉼표 [0] 2 20 2 2" xfId="3388"/>
    <cellStyle name="쉼표 [0] 2 20 2 3" xfId="3654"/>
    <cellStyle name="쉼표 [0] 2 20 3" xfId="3253"/>
    <cellStyle name="쉼표 [0] 2 20 4" xfId="3519"/>
    <cellStyle name="쉼표 [0] 2 21" xfId="2105"/>
    <cellStyle name="쉼표 [0] 2 21 2" xfId="3122"/>
    <cellStyle name="쉼표 [0] 2 21 2 2" xfId="3389"/>
    <cellStyle name="쉼표 [0] 2 21 2 3" xfId="3655"/>
    <cellStyle name="쉼표 [0] 2 21 3" xfId="3254"/>
    <cellStyle name="쉼표 [0] 2 21 4" xfId="3520"/>
    <cellStyle name="쉼표 [0] 2 22" xfId="2106"/>
    <cellStyle name="쉼표 [0] 2 22 2" xfId="3123"/>
    <cellStyle name="쉼표 [0] 2 22 2 2" xfId="3390"/>
    <cellStyle name="쉼표 [0] 2 22 2 3" xfId="3656"/>
    <cellStyle name="쉼표 [0] 2 22 3" xfId="3255"/>
    <cellStyle name="쉼표 [0] 2 22 4" xfId="3521"/>
    <cellStyle name="쉼표 [0] 2 23" xfId="2107"/>
    <cellStyle name="쉼표 [0] 2 23 2" xfId="3124"/>
    <cellStyle name="쉼표 [0] 2 23 2 2" xfId="3391"/>
    <cellStyle name="쉼표 [0] 2 23 2 3" xfId="3657"/>
    <cellStyle name="쉼표 [0] 2 23 3" xfId="3256"/>
    <cellStyle name="쉼표 [0] 2 23 4" xfId="3522"/>
    <cellStyle name="쉼표 [0] 2 24" xfId="2108"/>
    <cellStyle name="쉼표 [0] 2 24 2" xfId="3125"/>
    <cellStyle name="쉼표 [0] 2 24 2 2" xfId="3392"/>
    <cellStyle name="쉼표 [0] 2 24 2 3" xfId="3658"/>
    <cellStyle name="쉼표 [0] 2 24 3" xfId="3257"/>
    <cellStyle name="쉼표 [0] 2 24 4" xfId="3523"/>
    <cellStyle name="쉼표 [0] 2 25" xfId="2109"/>
    <cellStyle name="쉼표 [0] 2 25 2" xfId="3126"/>
    <cellStyle name="쉼표 [0] 2 25 2 2" xfId="3393"/>
    <cellStyle name="쉼표 [0] 2 25 2 3" xfId="3659"/>
    <cellStyle name="쉼표 [0] 2 25 3" xfId="3258"/>
    <cellStyle name="쉼표 [0] 2 25 4" xfId="3524"/>
    <cellStyle name="쉼표 [0] 2 26" xfId="2110"/>
    <cellStyle name="쉼표 [0] 2 26 2" xfId="3127"/>
    <cellStyle name="쉼표 [0] 2 26 2 2" xfId="3394"/>
    <cellStyle name="쉼표 [0] 2 26 2 3" xfId="3660"/>
    <cellStyle name="쉼표 [0] 2 26 3" xfId="3259"/>
    <cellStyle name="쉼표 [0] 2 26 4" xfId="3525"/>
    <cellStyle name="쉼표 [0] 2 27" xfId="2111"/>
    <cellStyle name="쉼표 [0] 2 27 2" xfId="3128"/>
    <cellStyle name="쉼표 [0] 2 27 2 2" xfId="3395"/>
    <cellStyle name="쉼표 [0] 2 27 2 3" xfId="3661"/>
    <cellStyle name="쉼표 [0] 2 27 3" xfId="3260"/>
    <cellStyle name="쉼표 [0] 2 27 4" xfId="3526"/>
    <cellStyle name="쉼표 [0] 2 28" xfId="2112"/>
    <cellStyle name="쉼표 [0] 2 28 2" xfId="3129"/>
    <cellStyle name="쉼표 [0] 2 28 2 2" xfId="3396"/>
    <cellStyle name="쉼표 [0] 2 28 2 3" xfId="3662"/>
    <cellStyle name="쉼표 [0] 2 28 3" xfId="3261"/>
    <cellStyle name="쉼표 [0] 2 28 4" xfId="3527"/>
    <cellStyle name="쉼표 [0] 2 29" xfId="3108"/>
    <cellStyle name="쉼표 [0] 2 29 2" xfId="3375"/>
    <cellStyle name="쉼표 [0] 2 29 3" xfId="3641"/>
    <cellStyle name="쉼표 [0] 2 3" xfId="2113"/>
    <cellStyle name="쉼표 [0] 2 3 2" xfId="3130"/>
    <cellStyle name="쉼표 [0] 2 3 2 2" xfId="3397"/>
    <cellStyle name="쉼표 [0] 2 3 2 3" xfId="3663"/>
    <cellStyle name="쉼표 [0] 2 3 2 4" xfId="3770"/>
    <cellStyle name="쉼표 [0] 2 3 2 5" xfId="3805"/>
    <cellStyle name="쉼표 [0] 2 3 3" xfId="3262"/>
    <cellStyle name="쉼표 [0] 2 3 3 2" xfId="3806"/>
    <cellStyle name="쉼표 [0] 2 3 4" xfId="3528"/>
    <cellStyle name="쉼표 [0] 2 3 5" xfId="3764"/>
    <cellStyle name="쉼표 [0] 2 30" xfId="3240"/>
    <cellStyle name="쉼표 [0] 2 31" xfId="3506"/>
    <cellStyle name="쉼표 [0] 2 4" xfId="2114"/>
    <cellStyle name="쉼표 [0] 2 4 2" xfId="3131"/>
    <cellStyle name="쉼표 [0] 2 4 2 2" xfId="3398"/>
    <cellStyle name="쉼표 [0] 2 4 2 3" xfId="3664"/>
    <cellStyle name="쉼표 [0] 2 4 2 4" xfId="3808"/>
    <cellStyle name="쉼표 [0] 2 4 3" xfId="3263"/>
    <cellStyle name="쉼표 [0] 2 4 3 2" xfId="3809"/>
    <cellStyle name="쉼표 [0] 2 4 4" xfId="3529"/>
    <cellStyle name="쉼표 [0] 2 4 5" xfId="3772"/>
    <cellStyle name="쉼표 [0] 2 4 6" xfId="3807"/>
    <cellStyle name="쉼표 [0] 2 5" xfId="2115"/>
    <cellStyle name="쉼표 [0] 2 5 2" xfId="3132"/>
    <cellStyle name="쉼표 [0] 2 5 2 2" xfId="3399"/>
    <cellStyle name="쉼표 [0] 2 5 2 3" xfId="3665"/>
    <cellStyle name="쉼표 [0] 2 5 3" xfId="3264"/>
    <cellStyle name="쉼표 [0] 2 5 4" xfId="3530"/>
    <cellStyle name="쉼표 [0] 2 5 5" xfId="3810"/>
    <cellStyle name="쉼표 [0] 2 6" xfId="2116"/>
    <cellStyle name="쉼표 [0] 2 6 2" xfId="3133"/>
    <cellStyle name="쉼표 [0] 2 6 2 2" xfId="3400"/>
    <cellStyle name="쉼표 [0] 2 6 2 3" xfId="3666"/>
    <cellStyle name="쉼표 [0] 2 6 3" xfId="3265"/>
    <cellStyle name="쉼표 [0] 2 6 4" xfId="3531"/>
    <cellStyle name="쉼표 [0] 2 6 5" xfId="3811"/>
    <cellStyle name="쉼표 [0] 2 7" xfId="2117"/>
    <cellStyle name="쉼표 [0] 2 7 2" xfId="3134"/>
    <cellStyle name="쉼표 [0] 2 7 2 2" xfId="3401"/>
    <cellStyle name="쉼표 [0] 2 7 2 3" xfId="3667"/>
    <cellStyle name="쉼표 [0] 2 7 3" xfId="3266"/>
    <cellStyle name="쉼표 [0] 2 7 4" xfId="3532"/>
    <cellStyle name="쉼표 [0] 2 7 5" xfId="3812"/>
    <cellStyle name="쉼표 [0] 2 8" xfId="2118"/>
    <cellStyle name="쉼표 [0] 2 8 2" xfId="3135"/>
    <cellStyle name="쉼표 [0] 2 8 2 2" xfId="3402"/>
    <cellStyle name="쉼표 [0] 2 8 2 3" xfId="3668"/>
    <cellStyle name="쉼표 [0] 2 8 3" xfId="3267"/>
    <cellStyle name="쉼표 [0] 2 8 4" xfId="3533"/>
    <cellStyle name="쉼표 [0] 2 9" xfId="2119"/>
    <cellStyle name="쉼표 [0] 2 9 2" xfId="3136"/>
    <cellStyle name="쉼표 [0] 2 9 2 2" xfId="3403"/>
    <cellStyle name="쉼표 [0] 2 9 2 3" xfId="3669"/>
    <cellStyle name="쉼표 [0] 2 9 3" xfId="3268"/>
    <cellStyle name="쉼표 [0] 2 9 4" xfId="3534"/>
    <cellStyle name="쉼표 [0] 21" xfId="2120"/>
    <cellStyle name="쉼표 [0] 21 2" xfId="3137"/>
    <cellStyle name="쉼표 [0] 21 2 2" xfId="3404"/>
    <cellStyle name="쉼표 [0] 21 2 3" xfId="3670"/>
    <cellStyle name="쉼표 [0] 21 3" xfId="3269"/>
    <cellStyle name="쉼표 [0] 21 4" xfId="3535"/>
    <cellStyle name="쉼표 [0] 3" xfId="3090"/>
    <cellStyle name="쉼표 [0] 3 10" xfId="2121"/>
    <cellStyle name="쉼표 [0] 3 10 2" xfId="3138"/>
    <cellStyle name="쉼표 [0] 3 10 2 2" xfId="3405"/>
    <cellStyle name="쉼표 [0] 3 10 2 3" xfId="3671"/>
    <cellStyle name="쉼표 [0] 3 10 3" xfId="3270"/>
    <cellStyle name="쉼표 [0] 3 10 4" xfId="3536"/>
    <cellStyle name="쉼표 [0] 3 11" xfId="2122"/>
    <cellStyle name="쉼표 [0] 3 11 2" xfId="3139"/>
    <cellStyle name="쉼표 [0] 3 11 2 2" xfId="3406"/>
    <cellStyle name="쉼표 [0] 3 11 2 3" xfId="3672"/>
    <cellStyle name="쉼표 [0] 3 11 3" xfId="3271"/>
    <cellStyle name="쉼표 [0] 3 11 4" xfId="3537"/>
    <cellStyle name="쉼표 [0] 3 12" xfId="3357"/>
    <cellStyle name="쉼표 [0] 3 13" xfId="3623"/>
    <cellStyle name="쉼표 [0] 3 14" xfId="3755"/>
    <cellStyle name="쉼표 [0] 3 2" xfId="2123"/>
    <cellStyle name="쉼표 [0] 3 2 2" xfId="2124"/>
    <cellStyle name="쉼표 [0] 3 2 2 2" xfId="3140"/>
    <cellStyle name="쉼표 [0] 3 2 2 2 2" xfId="3407"/>
    <cellStyle name="쉼표 [0] 3 2 2 2 3" xfId="3673"/>
    <cellStyle name="쉼표 [0] 3 2 2 3" xfId="3272"/>
    <cellStyle name="쉼표 [0] 3 2 2 4" xfId="3538"/>
    <cellStyle name="쉼표 [0] 3 2 2 5" xfId="3814"/>
    <cellStyle name="쉼표 [0] 3 2 3" xfId="3815"/>
    <cellStyle name="쉼표 [0] 3 2 4" xfId="3816"/>
    <cellStyle name="쉼표 [0] 3 2 5" xfId="3813"/>
    <cellStyle name="쉼표 [0] 3 3" xfId="2125"/>
    <cellStyle name="쉼표 [0] 3 3 2" xfId="3773"/>
    <cellStyle name="쉼표 [0] 3 4" xfId="2126"/>
    <cellStyle name="쉼표 [0] 3 4 2" xfId="3817"/>
    <cellStyle name="쉼표 [0] 3 5" xfId="2127"/>
    <cellStyle name="쉼표 [0] 3 5 2" xfId="3818"/>
    <cellStyle name="쉼표 [0] 3 6" xfId="2128"/>
    <cellStyle name="쉼표 [0] 3 6 2" xfId="3819"/>
    <cellStyle name="쉼표 [0] 3 7" xfId="2129"/>
    <cellStyle name="쉼표 [0] 3 8" xfId="2130"/>
    <cellStyle name="쉼표 [0] 3 9" xfId="2131"/>
    <cellStyle name="쉼표 [0] 3 9 2" xfId="3141"/>
    <cellStyle name="쉼표 [0] 3 9 2 2" xfId="3408"/>
    <cellStyle name="쉼표 [0] 3 9 2 3" xfId="3674"/>
    <cellStyle name="쉼표 [0] 3 9 3" xfId="3273"/>
    <cellStyle name="쉼표 [0] 3 9 4" xfId="3539"/>
    <cellStyle name="쉼표 [0] 39" xfId="3774"/>
    <cellStyle name="쉼표 [0] 4" xfId="3223"/>
    <cellStyle name="쉼표 [0] 4 10" xfId="2132"/>
    <cellStyle name="쉼표 [0] 4 10 2" xfId="3142"/>
    <cellStyle name="쉼표 [0] 4 10 2 2" xfId="3409"/>
    <cellStyle name="쉼표 [0] 4 10 2 3" xfId="3675"/>
    <cellStyle name="쉼표 [0] 4 10 3" xfId="3274"/>
    <cellStyle name="쉼표 [0] 4 10 4" xfId="3540"/>
    <cellStyle name="쉼표 [0] 4 11" xfId="2133"/>
    <cellStyle name="쉼표 [0] 4 11 2" xfId="3143"/>
    <cellStyle name="쉼표 [0] 4 11 2 2" xfId="3410"/>
    <cellStyle name="쉼표 [0] 4 11 2 3" xfId="3676"/>
    <cellStyle name="쉼표 [0] 4 11 3" xfId="3275"/>
    <cellStyle name="쉼표 [0] 4 11 4" xfId="3541"/>
    <cellStyle name="쉼표 [0] 4 12" xfId="2134"/>
    <cellStyle name="쉼표 [0] 4 12 2" xfId="3144"/>
    <cellStyle name="쉼표 [0] 4 12 2 2" xfId="3411"/>
    <cellStyle name="쉼표 [0] 4 12 2 3" xfId="3677"/>
    <cellStyle name="쉼표 [0] 4 12 3" xfId="3276"/>
    <cellStyle name="쉼표 [0] 4 12 4" xfId="3542"/>
    <cellStyle name="쉼표 [0] 4 13" xfId="2135"/>
    <cellStyle name="쉼표 [0] 4 13 2" xfId="3145"/>
    <cellStyle name="쉼표 [0] 4 13 2 2" xfId="3412"/>
    <cellStyle name="쉼표 [0] 4 13 2 3" xfId="3678"/>
    <cellStyle name="쉼표 [0] 4 13 3" xfId="3277"/>
    <cellStyle name="쉼표 [0] 4 13 4" xfId="3543"/>
    <cellStyle name="쉼표 [0] 4 14" xfId="2136"/>
    <cellStyle name="쉼표 [0] 4 14 2" xfId="3146"/>
    <cellStyle name="쉼표 [0] 4 14 2 2" xfId="3413"/>
    <cellStyle name="쉼표 [0] 4 14 2 3" xfId="3679"/>
    <cellStyle name="쉼표 [0] 4 14 3" xfId="3278"/>
    <cellStyle name="쉼표 [0] 4 14 4" xfId="3544"/>
    <cellStyle name="쉼표 [0] 4 15" xfId="2137"/>
    <cellStyle name="쉼표 [0] 4 15 2" xfId="2138"/>
    <cellStyle name="쉼표 [0] 4 15 2 2" xfId="3280"/>
    <cellStyle name="쉼표 [0] 4 15 2 3" xfId="3546"/>
    <cellStyle name="쉼표 [0] 4 15 3" xfId="3147"/>
    <cellStyle name="쉼표 [0] 4 15 3 2" xfId="3414"/>
    <cellStyle name="쉼표 [0] 4 15 3 3" xfId="3680"/>
    <cellStyle name="쉼표 [0] 4 15 4" xfId="3279"/>
    <cellStyle name="쉼표 [0] 4 15 5" xfId="3545"/>
    <cellStyle name="쉼표 [0] 4 16" xfId="3756"/>
    <cellStyle name="쉼표 [0] 4 2" xfId="2139"/>
    <cellStyle name="쉼표 [0] 4 2 2" xfId="3148"/>
    <cellStyle name="쉼표 [0] 4 2 2 2" xfId="3415"/>
    <cellStyle name="쉼표 [0] 4 2 2 3" xfId="3681"/>
    <cellStyle name="쉼표 [0] 4 2 2 4" xfId="3821"/>
    <cellStyle name="쉼표 [0] 4 2 3" xfId="3281"/>
    <cellStyle name="쉼표 [0] 4 2 4" xfId="3547"/>
    <cellStyle name="쉼표 [0] 4 2 5" xfId="3820"/>
    <cellStyle name="쉼표 [0] 4 3" xfId="2140"/>
    <cellStyle name="쉼표 [0] 4 3 2" xfId="3149"/>
    <cellStyle name="쉼표 [0] 4 3 2 2" xfId="3416"/>
    <cellStyle name="쉼표 [0] 4 3 2 3" xfId="3682"/>
    <cellStyle name="쉼표 [0] 4 3 2 4" xfId="3823"/>
    <cellStyle name="쉼표 [0] 4 3 3" xfId="3282"/>
    <cellStyle name="쉼표 [0] 4 3 4" xfId="3548"/>
    <cellStyle name="쉼표 [0] 4 3 5" xfId="3822"/>
    <cellStyle name="쉼표 [0] 4 4" xfId="2141"/>
    <cellStyle name="쉼표 [0] 4 4 2" xfId="3150"/>
    <cellStyle name="쉼표 [0] 4 4 2 2" xfId="3417"/>
    <cellStyle name="쉼표 [0] 4 4 2 3" xfId="3683"/>
    <cellStyle name="쉼표 [0] 4 4 3" xfId="3283"/>
    <cellStyle name="쉼표 [0] 4 4 4" xfId="3549"/>
    <cellStyle name="쉼표 [0] 4 4 5" xfId="3824"/>
    <cellStyle name="쉼표 [0] 4 5" xfId="2142"/>
    <cellStyle name="쉼표 [0] 4 5 2" xfId="3151"/>
    <cellStyle name="쉼표 [0] 4 5 2 2" xfId="3418"/>
    <cellStyle name="쉼표 [0] 4 5 2 3" xfId="3684"/>
    <cellStyle name="쉼표 [0] 4 5 3" xfId="3284"/>
    <cellStyle name="쉼표 [0] 4 5 4" xfId="3550"/>
    <cellStyle name="쉼표 [0] 4 5 5" xfId="3825"/>
    <cellStyle name="쉼표 [0] 4 6" xfId="2143"/>
    <cellStyle name="쉼표 [0] 4 6 2" xfId="3152"/>
    <cellStyle name="쉼표 [0] 4 6 2 2" xfId="3419"/>
    <cellStyle name="쉼표 [0] 4 6 2 3" xfId="3685"/>
    <cellStyle name="쉼표 [0] 4 6 3" xfId="3285"/>
    <cellStyle name="쉼표 [0] 4 6 4" xfId="3551"/>
    <cellStyle name="쉼표 [0] 4 7" xfId="2144"/>
    <cellStyle name="쉼표 [0] 4 7 2" xfId="3153"/>
    <cellStyle name="쉼표 [0] 4 7 2 2" xfId="3420"/>
    <cellStyle name="쉼표 [0] 4 7 2 3" xfId="3686"/>
    <cellStyle name="쉼표 [0] 4 7 3" xfId="3286"/>
    <cellStyle name="쉼표 [0] 4 7 4" xfId="3552"/>
    <cellStyle name="쉼표 [0] 4 8" xfId="2145"/>
    <cellStyle name="쉼표 [0] 4 8 2" xfId="3154"/>
    <cellStyle name="쉼표 [0] 4 8 2 2" xfId="3421"/>
    <cellStyle name="쉼표 [0] 4 8 2 3" xfId="3687"/>
    <cellStyle name="쉼표 [0] 4 8 3" xfId="3287"/>
    <cellStyle name="쉼표 [0] 4 8 4" xfId="3553"/>
    <cellStyle name="쉼표 [0] 4 9" xfId="2146"/>
    <cellStyle name="쉼표 [0] 4 9 2" xfId="3155"/>
    <cellStyle name="쉼표 [0] 4 9 2 2" xfId="3422"/>
    <cellStyle name="쉼표 [0] 4 9 2 3" xfId="3688"/>
    <cellStyle name="쉼표 [0] 4 9 3" xfId="3288"/>
    <cellStyle name="쉼표 [0] 4 9 4" xfId="3554"/>
    <cellStyle name="쉼표 [0] 5" xfId="3489"/>
    <cellStyle name="쉼표 [0] 5 10" xfId="2147"/>
    <cellStyle name="쉼표 [0] 5 10 2" xfId="3156"/>
    <cellStyle name="쉼표 [0] 5 10 2 2" xfId="3423"/>
    <cellStyle name="쉼표 [0] 5 10 2 3" xfId="3689"/>
    <cellStyle name="쉼표 [0] 5 10 3" xfId="3289"/>
    <cellStyle name="쉼표 [0] 5 10 4" xfId="3555"/>
    <cellStyle name="쉼표 [0] 5 11" xfId="2148"/>
    <cellStyle name="쉼표 [0] 5 11 2" xfId="3157"/>
    <cellStyle name="쉼표 [0] 5 11 2 2" xfId="3424"/>
    <cellStyle name="쉼표 [0] 5 11 2 3" xfId="3690"/>
    <cellStyle name="쉼표 [0] 5 11 3" xfId="3290"/>
    <cellStyle name="쉼표 [0] 5 11 4" xfId="3556"/>
    <cellStyle name="쉼표 [0] 5 12" xfId="2149"/>
    <cellStyle name="쉼표 [0] 5 12 2" xfId="3158"/>
    <cellStyle name="쉼표 [0] 5 12 2 2" xfId="3425"/>
    <cellStyle name="쉼표 [0] 5 12 2 3" xfId="3691"/>
    <cellStyle name="쉼표 [0] 5 12 3" xfId="3291"/>
    <cellStyle name="쉼표 [0] 5 12 4" xfId="3557"/>
    <cellStyle name="쉼표 [0] 5 13" xfId="2150"/>
    <cellStyle name="쉼표 [0] 5 13 2" xfId="3159"/>
    <cellStyle name="쉼표 [0] 5 13 2 2" xfId="3426"/>
    <cellStyle name="쉼표 [0] 5 13 2 3" xfId="3692"/>
    <cellStyle name="쉼표 [0] 5 13 3" xfId="3292"/>
    <cellStyle name="쉼표 [0] 5 13 4" xfId="3558"/>
    <cellStyle name="쉼표 [0] 5 14" xfId="2151"/>
    <cellStyle name="쉼표 [0] 5 14 2" xfId="3160"/>
    <cellStyle name="쉼표 [0] 5 14 2 2" xfId="3427"/>
    <cellStyle name="쉼표 [0] 5 14 2 3" xfId="3693"/>
    <cellStyle name="쉼표 [0] 5 14 3" xfId="3293"/>
    <cellStyle name="쉼표 [0] 5 14 4" xfId="3559"/>
    <cellStyle name="쉼표 [0] 5 15" xfId="2152"/>
    <cellStyle name="쉼표 [0] 5 15 2" xfId="2153"/>
    <cellStyle name="쉼표 [0] 5 15 2 2" xfId="3295"/>
    <cellStyle name="쉼표 [0] 5 15 2 3" xfId="3561"/>
    <cellStyle name="쉼표 [0] 5 15 3" xfId="3161"/>
    <cellStyle name="쉼표 [0] 5 15 3 2" xfId="3428"/>
    <cellStyle name="쉼표 [0] 5 15 3 3" xfId="3694"/>
    <cellStyle name="쉼표 [0] 5 15 4" xfId="3294"/>
    <cellStyle name="쉼표 [0] 5 15 5" xfId="3560"/>
    <cellStyle name="쉼표 [0] 5 16" xfId="2154"/>
    <cellStyle name="쉼표 [0] 5 17" xfId="3761"/>
    <cellStyle name="쉼표 [0] 5 2" xfId="2155"/>
    <cellStyle name="쉼표 [0] 5 2 2" xfId="3162"/>
    <cellStyle name="쉼표 [0] 5 2 2 2" xfId="3429"/>
    <cellStyle name="쉼표 [0] 5 2 2 3" xfId="3695"/>
    <cellStyle name="쉼표 [0] 5 2 3" xfId="3296"/>
    <cellStyle name="쉼표 [0] 5 2 4" xfId="3562"/>
    <cellStyle name="쉼표 [0] 5 2 5" xfId="3826"/>
    <cellStyle name="쉼표 [0] 5 3" xfId="2156"/>
    <cellStyle name="쉼표 [0] 5 3 2" xfId="3163"/>
    <cellStyle name="쉼표 [0] 5 3 2 2" xfId="3430"/>
    <cellStyle name="쉼표 [0] 5 3 2 3" xfId="3696"/>
    <cellStyle name="쉼표 [0] 5 3 3" xfId="3297"/>
    <cellStyle name="쉼표 [0] 5 3 4" xfId="3563"/>
    <cellStyle name="쉼표 [0] 5 3 5" xfId="3827"/>
    <cellStyle name="쉼표 [0] 5 4" xfId="2157"/>
    <cellStyle name="쉼표 [0] 5 4 2" xfId="3164"/>
    <cellStyle name="쉼표 [0] 5 4 2 2" xfId="3431"/>
    <cellStyle name="쉼표 [0] 5 4 2 3" xfId="3697"/>
    <cellStyle name="쉼표 [0] 5 4 3" xfId="3298"/>
    <cellStyle name="쉼표 [0] 5 4 4" xfId="3564"/>
    <cellStyle name="쉼표 [0] 5 4 5" xfId="3828"/>
    <cellStyle name="쉼표 [0] 5 5" xfId="2158"/>
    <cellStyle name="쉼표 [0] 5 5 2" xfId="3165"/>
    <cellStyle name="쉼표 [0] 5 5 2 2" xfId="3432"/>
    <cellStyle name="쉼표 [0] 5 5 2 3" xfId="3698"/>
    <cellStyle name="쉼표 [0] 5 5 3" xfId="3299"/>
    <cellStyle name="쉼표 [0] 5 5 4" xfId="3565"/>
    <cellStyle name="쉼표 [0] 5 5 5" xfId="3829"/>
    <cellStyle name="쉼표 [0] 5 6" xfId="2159"/>
    <cellStyle name="쉼표 [0] 5 6 2" xfId="3166"/>
    <cellStyle name="쉼표 [0] 5 6 2 2" xfId="3433"/>
    <cellStyle name="쉼표 [0] 5 6 2 3" xfId="3699"/>
    <cellStyle name="쉼표 [0] 5 6 3" xfId="3300"/>
    <cellStyle name="쉼표 [0] 5 6 4" xfId="3566"/>
    <cellStyle name="쉼표 [0] 5 7" xfId="2160"/>
    <cellStyle name="쉼표 [0] 5 7 2" xfId="3167"/>
    <cellStyle name="쉼표 [0] 5 7 2 2" xfId="3434"/>
    <cellStyle name="쉼표 [0] 5 7 2 3" xfId="3700"/>
    <cellStyle name="쉼표 [0] 5 7 3" xfId="3301"/>
    <cellStyle name="쉼표 [0] 5 7 4" xfId="3567"/>
    <cellStyle name="쉼표 [0] 5 8" xfId="2161"/>
    <cellStyle name="쉼표 [0] 5 8 2" xfId="3168"/>
    <cellStyle name="쉼표 [0] 5 8 2 2" xfId="3435"/>
    <cellStyle name="쉼표 [0] 5 8 2 3" xfId="3701"/>
    <cellStyle name="쉼표 [0] 5 8 3" xfId="3302"/>
    <cellStyle name="쉼표 [0] 5 8 4" xfId="3568"/>
    <cellStyle name="쉼표 [0] 5 9" xfId="2162"/>
    <cellStyle name="쉼표 [0] 5 9 2" xfId="3169"/>
    <cellStyle name="쉼표 [0] 5 9 2 2" xfId="3436"/>
    <cellStyle name="쉼표 [0] 5 9 2 3" xfId="3702"/>
    <cellStyle name="쉼표 [0] 5 9 3" xfId="3303"/>
    <cellStyle name="쉼표 [0] 5 9 4" xfId="3569"/>
    <cellStyle name="쉼표 [0] 6" xfId="3775"/>
    <cellStyle name="쉼표 [0] 6 10" xfId="2163"/>
    <cellStyle name="쉼표 [0] 6 10 2" xfId="3170"/>
    <cellStyle name="쉼표 [0] 6 10 2 2" xfId="3437"/>
    <cellStyle name="쉼표 [0] 6 10 2 3" xfId="3703"/>
    <cellStyle name="쉼표 [0] 6 10 3" xfId="3304"/>
    <cellStyle name="쉼표 [0] 6 10 4" xfId="3570"/>
    <cellStyle name="쉼표 [0] 6 11" xfId="2164"/>
    <cellStyle name="쉼표 [0] 6 11 2" xfId="3171"/>
    <cellStyle name="쉼표 [0] 6 11 2 2" xfId="3438"/>
    <cellStyle name="쉼표 [0] 6 11 2 3" xfId="3704"/>
    <cellStyle name="쉼표 [0] 6 11 3" xfId="3305"/>
    <cellStyle name="쉼표 [0] 6 11 4" xfId="3571"/>
    <cellStyle name="쉼표 [0] 6 12" xfId="2165"/>
    <cellStyle name="쉼표 [0] 6 12 2" xfId="3172"/>
    <cellStyle name="쉼표 [0] 6 12 2 2" xfId="3439"/>
    <cellStyle name="쉼표 [0] 6 12 2 3" xfId="3705"/>
    <cellStyle name="쉼표 [0] 6 12 3" xfId="3306"/>
    <cellStyle name="쉼표 [0] 6 12 4" xfId="3572"/>
    <cellStyle name="쉼표 [0] 6 13" xfId="2166"/>
    <cellStyle name="쉼표 [0] 6 13 2" xfId="3173"/>
    <cellStyle name="쉼표 [0] 6 13 2 2" xfId="3440"/>
    <cellStyle name="쉼표 [0] 6 13 2 3" xfId="3706"/>
    <cellStyle name="쉼표 [0] 6 13 3" xfId="3307"/>
    <cellStyle name="쉼표 [0] 6 13 4" xfId="3573"/>
    <cellStyle name="쉼표 [0] 6 14" xfId="2167"/>
    <cellStyle name="쉼표 [0] 6 14 2" xfId="3174"/>
    <cellStyle name="쉼표 [0] 6 14 2 2" xfId="3441"/>
    <cellStyle name="쉼표 [0] 6 14 2 3" xfId="3707"/>
    <cellStyle name="쉼표 [0] 6 14 3" xfId="3308"/>
    <cellStyle name="쉼표 [0] 6 14 4" xfId="3574"/>
    <cellStyle name="쉼표 [0] 6 15" xfId="2168"/>
    <cellStyle name="쉼표 [0] 6 15 2" xfId="2169"/>
    <cellStyle name="쉼표 [0] 6 15 2 2" xfId="3310"/>
    <cellStyle name="쉼표 [0] 6 15 2 3" xfId="3576"/>
    <cellStyle name="쉼표 [0] 6 15 3" xfId="3175"/>
    <cellStyle name="쉼표 [0] 6 15 3 2" xfId="3442"/>
    <cellStyle name="쉼표 [0] 6 15 3 3" xfId="3708"/>
    <cellStyle name="쉼표 [0] 6 15 4" xfId="3309"/>
    <cellStyle name="쉼표 [0] 6 15 5" xfId="3575"/>
    <cellStyle name="쉼표 [0] 6 2" xfId="2170"/>
    <cellStyle name="쉼표 [0] 6 2 2" xfId="3176"/>
    <cellStyle name="쉼표 [0] 6 2 2 2" xfId="3443"/>
    <cellStyle name="쉼표 [0] 6 2 2 3" xfId="3709"/>
    <cellStyle name="쉼표 [0] 6 2 3" xfId="3311"/>
    <cellStyle name="쉼표 [0] 6 2 4" xfId="3577"/>
    <cellStyle name="쉼표 [0] 6 2 5" xfId="3830"/>
    <cellStyle name="쉼표 [0] 6 3" xfId="2171"/>
    <cellStyle name="쉼표 [0] 6 3 2" xfId="3177"/>
    <cellStyle name="쉼표 [0] 6 3 2 2" xfId="3444"/>
    <cellStyle name="쉼표 [0] 6 3 2 3" xfId="3710"/>
    <cellStyle name="쉼표 [0] 6 3 3" xfId="3312"/>
    <cellStyle name="쉼표 [0] 6 3 4" xfId="3578"/>
    <cellStyle name="쉼표 [0] 6 3 5" xfId="3831"/>
    <cellStyle name="쉼표 [0] 6 4" xfId="2172"/>
    <cellStyle name="쉼표 [0] 6 4 2" xfId="3178"/>
    <cellStyle name="쉼표 [0] 6 4 2 2" xfId="3445"/>
    <cellStyle name="쉼표 [0] 6 4 2 3" xfId="3711"/>
    <cellStyle name="쉼표 [0] 6 4 3" xfId="3313"/>
    <cellStyle name="쉼표 [0] 6 4 4" xfId="3579"/>
    <cellStyle name="쉼표 [0] 6 5" xfId="2173"/>
    <cellStyle name="쉼표 [0] 6 5 2" xfId="3179"/>
    <cellStyle name="쉼표 [0] 6 5 2 2" xfId="3446"/>
    <cellStyle name="쉼표 [0] 6 5 2 3" xfId="3712"/>
    <cellStyle name="쉼표 [0] 6 5 3" xfId="3314"/>
    <cellStyle name="쉼표 [0] 6 5 4" xfId="3580"/>
    <cellStyle name="쉼표 [0] 6 6" xfId="2174"/>
    <cellStyle name="쉼표 [0] 6 6 2" xfId="3180"/>
    <cellStyle name="쉼표 [0] 6 6 2 2" xfId="3447"/>
    <cellStyle name="쉼표 [0] 6 6 2 3" xfId="3713"/>
    <cellStyle name="쉼표 [0] 6 6 3" xfId="3315"/>
    <cellStyle name="쉼표 [0] 6 6 4" xfId="3581"/>
    <cellStyle name="쉼표 [0] 6 7" xfId="2175"/>
    <cellStyle name="쉼표 [0] 6 7 2" xfId="3181"/>
    <cellStyle name="쉼표 [0] 6 7 2 2" xfId="3448"/>
    <cellStyle name="쉼표 [0] 6 7 2 3" xfId="3714"/>
    <cellStyle name="쉼표 [0] 6 7 3" xfId="3316"/>
    <cellStyle name="쉼표 [0] 6 7 4" xfId="3582"/>
    <cellStyle name="쉼표 [0] 6 8" xfId="2176"/>
    <cellStyle name="쉼표 [0] 6 8 2" xfId="3182"/>
    <cellStyle name="쉼표 [0] 6 8 2 2" xfId="3449"/>
    <cellStyle name="쉼표 [0] 6 8 2 3" xfId="3715"/>
    <cellStyle name="쉼표 [0] 6 8 3" xfId="3317"/>
    <cellStyle name="쉼표 [0] 6 8 4" xfId="3583"/>
    <cellStyle name="쉼표 [0] 6 9" xfId="2177"/>
    <cellStyle name="쉼표 [0] 6 9 2" xfId="3183"/>
    <cellStyle name="쉼표 [0] 6 9 2 2" xfId="3450"/>
    <cellStyle name="쉼표 [0] 6 9 2 3" xfId="3716"/>
    <cellStyle name="쉼표 [0] 6 9 3" xfId="3318"/>
    <cellStyle name="쉼표 [0] 6 9 4" xfId="3584"/>
    <cellStyle name="쉼표 [0] 7" xfId="3832"/>
    <cellStyle name="쉼표 [0] 7 2" xfId="2178"/>
    <cellStyle name="쉼표 [0] 7 2 2" xfId="3184"/>
    <cellStyle name="쉼표 [0] 7 2 2 2" xfId="3451"/>
    <cellStyle name="쉼표 [0] 7 2 2 3" xfId="3717"/>
    <cellStyle name="쉼표 [0] 7 2 3" xfId="3319"/>
    <cellStyle name="쉼표 [0] 7 2 4" xfId="3585"/>
    <cellStyle name="쉼표 [0] 7 2 5" xfId="3833"/>
    <cellStyle name="쉼표 [0] 8" xfId="3834"/>
    <cellStyle name="쉼표 [0] 8 2" xfId="2179"/>
    <cellStyle name="쉼표 [0] 8 2 2" xfId="3185"/>
    <cellStyle name="쉼표 [0] 8 2 2 2" xfId="3452"/>
    <cellStyle name="쉼표 [0] 8 2 2 3" xfId="3718"/>
    <cellStyle name="쉼표 [0] 8 2 3" xfId="3320"/>
    <cellStyle name="쉼표 [0] 8 2 4" xfId="3586"/>
    <cellStyle name="쉼표 [0] 8 2 5" xfId="3835"/>
    <cellStyle name="쉼표 [0] 8 3" xfId="3836"/>
    <cellStyle name="쉼표 [0] 9" xfId="2180"/>
    <cellStyle name="쉼표 [0] 9 2" xfId="3186"/>
    <cellStyle name="쉼표 [0] 9 2 2" xfId="3453"/>
    <cellStyle name="쉼표 [0] 9 2 3" xfId="3719"/>
    <cellStyle name="쉼표 [0] 9 3" xfId="3321"/>
    <cellStyle name="쉼표 [0] 9 4" xfId="3587"/>
    <cellStyle name="쉼표 [0] 9 5" xfId="3837"/>
    <cellStyle name="스타일 1" xfId="2181"/>
    <cellStyle name="스타일 1 2" xfId="2182"/>
    <cellStyle name="스타일 1 3" xfId="2183"/>
    <cellStyle name="스타일 10" xfId="2184"/>
    <cellStyle name="스타일 11" xfId="2185"/>
    <cellStyle name="스타일 12" xfId="2186"/>
    <cellStyle name="스타일 13" xfId="2187"/>
    <cellStyle name="스타일 14" xfId="2188"/>
    <cellStyle name="스타일 15" xfId="2189"/>
    <cellStyle name="스타일 16" xfId="2190"/>
    <cellStyle name="스타일 17" xfId="2191"/>
    <cellStyle name="스타일 18" xfId="2192"/>
    <cellStyle name="스타일 19" xfId="2193"/>
    <cellStyle name="스타일 2" xfId="2194"/>
    <cellStyle name="스타일 2 2" xfId="2195"/>
    <cellStyle name="스타일 20" xfId="2196"/>
    <cellStyle name="스타일 21" xfId="2197"/>
    <cellStyle name="스타일 22" xfId="2198"/>
    <cellStyle name="스타일 23" xfId="2199"/>
    <cellStyle name="스타일 24" xfId="2200"/>
    <cellStyle name="스타일 25" xfId="2201"/>
    <cellStyle name="스타일 26" xfId="2202"/>
    <cellStyle name="스타일 27" xfId="2203"/>
    <cellStyle name="스타일 28" xfId="2204"/>
    <cellStyle name="스타일 29" xfId="2205"/>
    <cellStyle name="스타일 3" xfId="2206"/>
    <cellStyle name="스타일 3 2" xfId="2207"/>
    <cellStyle name="스타일 30" xfId="2208"/>
    <cellStyle name="스타일 31" xfId="2209"/>
    <cellStyle name="스타일 32" xfId="2210"/>
    <cellStyle name="스타일 33" xfId="2211"/>
    <cellStyle name="스타일 34" xfId="2212"/>
    <cellStyle name="스타일 35" xfId="2213"/>
    <cellStyle name="스타일 4" xfId="2214"/>
    <cellStyle name="스타일 4 2" xfId="2215"/>
    <cellStyle name="스타일 5" xfId="2216"/>
    <cellStyle name="스타일 6" xfId="2217"/>
    <cellStyle name="스타일 7" xfId="2218"/>
    <cellStyle name="스타일 8" xfId="2219"/>
    <cellStyle name="스타일 9" xfId="2220"/>
    <cellStyle name="안건회계법인" xfId="2221"/>
    <cellStyle name="연결" xfId="2222"/>
    <cellStyle name="연결된 셀 2" xfId="2223"/>
    <cellStyle name="연결번호" xfId="2224"/>
    <cellStyle name="연결전환2" xfId="2225"/>
    <cellStyle name="연결전환3" xfId="2226"/>
    <cellStyle name="요약 2" xfId="2227"/>
    <cellStyle name="원" xfId="2228"/>
    <cellStyle name="원 2" xfId="2229"/>
    <cellStyle name="원_0008금감원통합감독검사정보시스템" xfId="2230"/>
    <cellStyle name="원_0009김포공항LED교체공사(광일)" xfId="2231"/>
    <cellStyle name="원_0009김포공항LED교체공사(광일)_1)농경문화관 전시" xfId="2232"/>
    <cellStyle name="원_0009김포공항LED교체공사(광일)_1. 경북염색조합" xfId="2233"/>
    <cellStyle name="원_0009김포공항LED교체공사(광일)_1. 경북염색조합123" xfId="2234"/>
    <cellStyle name="원_0009김포공항LED교체공사(광일)_1. 노면결빙감지설비(화흥-매립식-A-최종)" xfId="2235"/>
    <cellStyle name="원_0009김포공항LED교체공사(광일)_1. 전시물" xfId="2236"/>
    <cellStyle name="원_0009김포공항LED교체공사(광일)_10-1. 의장(영상관)" xfId="2237"/>
    <cellStyle name="원_0009김포공항LED교체공사(광일)_D.보라산업" xfId="2238"/>
    <cellStyle name="원_0009김포공항LED교체공사(광일)_강원지역본부(2006년_060109)" xfId="2239"/>
    <cellStyle name="원_0009김포공항LED교체공사(광일)_경남지역본부-" xfId="2240"/>
    <cellStyle name="원_0009김포공항LED교체공사(광일)_경북지역본부-" xfId="2241"/>
    <cellStyle name="원_0009김포공항LED교체공사(광일)_수입원가계산서(앤화)" xfId="2242"/>
    <cellStyle name="원_0009김포공항LED교체공사(광일)_신·재생에너지홍보관 전시물제작(전시조합)" xfId="2243"/>
    <cellStyle name="원_0009김포공항LED교체공사(광일)_중부지역본부-" xfId="2244"/>
    <cellStyle name="원_0009김포공항LED교체공사(광일)_축중기제조" xfId="2245"/>
    <cellStyle name="원_0009김포공항LED교체공사(광일)_충청지역본부-" xfId="2246"/>
    <cellStyle name="원_0009김포공항LED교체공사(광일)_통행료면탈방지시스템(최종)" xfId="2247"/>
    <cellStyle name="원_0009김포공항LED교체공사(광일)_호남지역본부-" xfId="2248"/>
    <cellStyle name="원_0011KIST소각설비제작설치" xfId="2249"/>
    <cellStyle name="원_0011KIST소각설비제작설치_1)농경문화관 전시" xfId="2250"/>
    <cellStyle name="원_0011KIST소각설비제작설치_1. 경북염색조합" xfId="2251"/>
    <cellStyle name="원_0011KIST소각설비제작설치_1. 경북염색조합123" xfId="2252"/>
    <cellStyle name="원_0011KIST소각설비제작설치_1. 노면결빙감지설비(화흥-매립식-A-최종)" xfId="2253"/>
    <cellStyle name="원_0011KIST소각설비제작설치_1. 전시물" xfId="2254"/>
    <cellStyle name="원_0011KIST소각설비제작설치_10-1. 의장(영상관)" xfId="2255"/>
    <cellStyle name="원_0011KIST소각설비제작설치_D.보라산업" xfId="2256"/>
    <cellStyle name="원_0011KIST소각설비제작설치_강원지역본부(2006년_060109)" xfId="2257"/>
    <cellStyle name="원_0011KIST소각설비제작설치_경남지역본부-" xfId="2258"/>
    <cellStyle name="원_0011KIST소각설비제작설치_경북지역본부-" xfId="2259"/>
    <cellStyle name="원_0011KIST소각설비제작설치_수입원가계산서(앤화)" xfId="2260"/>
    <cellStyle name="원_0011KIST소각설비제작설치_신·재생에너지홍보관 전시물제작(전시조합)" xfId="2261"/>
    <cellStyle name="원_0011KIST소각설비제작설치_중부지역본부-" xfId="2262"/>
    <cellStyle name="원_0011KIST소각설비제작설치_축중기제조" xfId="2263"/>
    <cellStyle name="원_0011KIST소각설비제작설치_충청지역본부-" xfId="2264"/>
    <cellStyle name="원_0011KIST소각설비제작설치_통행료면탈방지시스템(최종)" xfId="2265"/>
    <cellStyle name="원_0011KIST소각설비제작설치_호남지역본부-" xfId="2266"/>
    <cellStyle name="원_0011긴급전화기정산(99년형광일)" xfId="2267"/>
    <cellStyle name="원_0011긴급전화기정산(99년형광일)_1)농경문화관 전시" xfId="2268"/>
    <cellStyle name="원_0011긴급전화기정산(99년형광일)_1. 경북염색조합" xfId="2269"/>
    <cellStyle name="원_0011긴급전화기정산(99년형광일)_1. 경북염색조합123" xfId="2270"/>
    <cellStyle name="원_0011긴급전화기정산(99년형광일)_1. 노면결빙감지설비(화흥-매립식-A-최종)" xfId="2271"/>
    <cellStyle name="원_0011긴급전화기정산(99년형광일)_1. 전시물" xfId="2272"/>
    <cellStyle name="원_0011긴급전화기정산(99년형광일)_10-1. 의장(영상관)" xfId="2273"/>
    <cellStyle name="원_0011긴급전화기정산(99년형광일)_D.보라산업" xfId="2274"/>
    <cellStyle name="원_0011긴급전화기정산(99년형광일)_강원지역본부(2006년_060109)" xfId="2275"/>
    <cellStyle name="원_0011긴급전화기정산(99년형광일)_경남지역본부-" xfId="2276"/>
    <cellStyle name="원_0011긴급전화기정산(99년형광일)_경북지역본부-" xfId="2277"/>
    <cellStyle name="원_0011긴급전화기정산(99년형광일)_수입원가계산서(앤화)" xfId="2278"/>
    <cellStyle name="원_0011긴급전화기정산(99년형광일)_신·재생에너지홍보관 전시물제작(전시조합)" xfId="2279"/>
    <cellStyle name="원_0011긴급전화기정산(99년형광일)_중부지역본부-" xfId="2280"/>
    <cellStyle name="원_0011긴급전화기정산(99년형광일)_축중기제조" xfId="2281"/>
    <cellStyle name="원_0011긴급전화기정산(99년형광일)_충청지역본부-" xfId="2282"/>
    <cellStyle name="원_0011긴급전화기정산(99년형광일)_통행료면탈방지시스템(최종)" xfId="2283"/>
    <cellStyle name="원_0011긴급전화기정산(99년형광일)_호남지역본부-" xfId="2284"/>
    <cellStyle name="원_0011부산종합경기장전광판" xfId="2285"/>
    <cellStyle name="원_0011부산종합경기장전광판_1)농경문화관 전시" xfId="2286"/>
    <cellStyle name="원_0011부산종합경기장전광판_1. 경북염색조합" xfId="2287"/>
    <cellStyle name="원_0011부산종합경기장전광판_1. 경북염색조합123" xfId="2288"/>
    <cellStyle name="원_0011부산종합경기장전광판_1. 노면결빙감지설비(화흥-매립식-A-최종)" xfId="2289"/>
    <cellStyle name="원_0011부산종합경기장전광판_1. 전시물" xfId="2290"/>
    <cellStyle name="원_0011부산종합경기장전광판_10-1. 의장(영상관)" xfId="2291"/>
    <cellStyle name="원_0011부산종합경기장전광판_D.보라산업" xfId="2292"/>
    <cellStyle name="원_0011부산종합경기장전광판_강원지역본부(2006년_060109)" xfId="2293"/>
    <cellStyle name="원_0011부산종합경기장전광판_경남지역본부-" xfId="2294"/>
    <cellStyle name="원_0011부산종합경기장전광판_경북지역본부-" xfId="2295"/>
    <cellStyle name="원_0011부산종합경기장전광판_수입원가계산서(앤화)" xfId="2296"/>
    <cellStyle name="원_0011부산종합경기장전광판_신·재생에너지홍보관 전시물제작(전시조합)" xfId="2297"/>
    <cellStyle name="원_0011부산종합경기장전광판_중부지역본부-" xfId="2298"/>
    <cellStyle name="원_0011부산종합경기장전광판_축중기제조" xfId="2299"/>
    <cellStyle name="원_0011부산종합경기장전광판_충청지역본부-" xfId="2300"/>
    <cellStyle name="원_0011부산종합경기장전광판_통행료면탈방지시스템(최종)" xfId="2301"/>
    <cellStyle name="원_0011부산종합경기장전광판_호남지역본부-" xfId="2302"/>
    <cellStyle name="원_0012문화유적지표석제작설치" xfId="2303"/>
    <cellStyle name="원_0012문화유적지표석제작설치_1)농경문화관 전시" xfId="2304"/>
    <cellStyle name="원_0012문화유적지표석제작설치_1. 경북염색조합" xfId="2305"/>
    <cellStyle name="원_0012문화유적지표석제작설치_1. 경북염색조합123" xfId="2306"/>
    <cellStyle name="원_0012문화유적지표석제작설치_1. 노면결빙감지설비(화흥-매립식-A-최종)" xfId="2307"/>
    <cellStyle name="원_0012문화유적지표석제작설치_1. 전시물" xfId="2308"/>
    <cellStyle name="원_0012문화유적지표석제작설치_10-1. 의장(영상관)" xfId="2309"/>
    <cellStyle name="원_0012문화유적지표석제작설치_D.보라산업" xfId="2310"/>
    <cellStyle name="원_0012문화유적지표석제작설치_강원지역본부(2006년_060109)" xfId="2311"/>
    <cellStyle name="원_0012문화유적지표석제작설치_경남지역본부-" xfId="2312"/>
    <cellStyle name="원_0012문화유적지표석제작설치_경북지역본부-" xfId="2313"/>
    <cellStyle name="원_0012문화유적지표석제작설치_수입원가계산서(앤화)" xfId="2314"/>
    <cellStyle name="원_0012문화유적지표석제작설치_신·재생에너지홍보관 전시물제작(전시조합)" xfId="2315"/>
    <cellStyle name="원_0012문화유적지표석제작설치_중부지역본부-" xfId="2316"/>
    <cellStyle name="원_0012문화유적지표석제작설치_축중기제조" xfId="2317"/>
    <cellStyle name="원_0012문화유적지표석제작설치_충청지역본부-" xfId="2318"/>
    <cellStyle name="원_0012문화유적지표석제작설치_통행료면탈방지시스템(최종)" xfId="2319"/>
    <cellStyle name="원_0012문화유적지표석제작설치_호남지역본부-" xfId="2320"/>
    <cellStyle name="원_0102국제조명신공항분수조명" xfId="2321"/>
    <cellStyle name="원_0102국제조명신공항분수조명_1)농경문화관 전시" xfId="2322"/>
    <cellStyle name="원_0102국제조명신공항분수조명_1. 경북염색조합" xfId="2323"/>
    <cellStyle name="원_0102국제조명신공항분수조명_1. 경북염색조합123" xfId="2324"/>
    <cellStyle name="원_0102국제조명신공항분수조명_1. 노면결빙감지설비(화흥-매립식-A-최종)" xfId="2325"/>
    <cellStyle name="원_0102국제조명신공항분수조명_1. 전시물" xfId="2326"/>
    <cellStyle name="원_0102국제조명신공항분수조명_10-1. 의장(영상관)" xfId="2327"/>
    <cellStyle name="원_0102국제조명신공항분수조명_D.보라산업" xfId="2328"/>
    <cellStyle name="원_0102국제조명신공항분수조명_강원지역본부(2006년_060109)" xfId="2329"/>
    <cellStyle name="원_0102국제조명신공항분수조명_경남지역본부-" xfId="2330"/>
    <cellStyle name="원_0102국제조명신공항분수조명_경북지역본부-" xfId="2331"/>
    <cellStyle name="원_0102국제조명신공항분수조명_수입원가계산서(앤화)" xfId="2332"/>
    <cellStyle name="원_0102국제조명신공항분수조명_신·재생에너지홍보관 전시물제작(전시조합)" xfId="2333"/>
    <cellStyle name="원_0102국제조명신공항분수조명_중부지역본부-" xfId="2334"/>
    <cellStyle name="원_0102국제조명신공항분수조명_축중기제조" xfId="2335"/>
    <cellStyle name="원_0102국제조명신공항분수조명_충청지역본부-" xfId="2336"/>
    <cellStyle name="원_0102국제조명신공항분수조명_통행료면탈방지시스템(최종)" xfId="2337"/>
    <cellStyle name="원_0102국제조명신공항분수조명_호남지역본부-" xfId="2338"/>
    <cellStyle name="원_0103회전식현수막게시대제작설치" xfId="2339"/>
    <cellStyle name="원_0104포항시침출수처리시스템" xfId="2340"/>
    <cellStyle name="원_0105담배자판기개조원가" xfId="2341"/>
    <cellStyle name="원_0105담배자판기개조원가_1)농경문화관 전시" xfId="2342"/>
    <cellStyle name="원_0105담배자판기개조원가_1. 경북염색조합" xfId="2343"/>
    <cellStyle name="원_0105담배자판기개조원가_1. 경북염색조합123" xfId="2344"/>
    <cellStyle name="원_0105담배자판기개조원가_1. 노면결빙감지설비(화흥-매립식-A-최종)" xfId="2345"/>
    <cellStyle name="원_0105담배자판기개조원가_1. 전시물" xfId="2346"/>
    <cellStyle name="원_0105담배자판기개조원가_10-1. 의장(영상관)" xfId="2347"/>
    <cellStyle name="원_0105담배자판기개조원가_D.보라산업" xfId="2348"/>
    <cellStyle name="원_0105담배자판기개조원가_강원지역본부(2006년_060109)" xfId="2349"/>
    <cellStyle name="원_0105담배자판기개조원가_경남지역본부-" xfId="2350"/>
    <cellStyle name="원_0105담배자판기개조원가_경북지역본부-" xfId="2351"/>
    <cellStyle name="원_0105담배자판기개조원가_수입원가계산서(앤화)" xfId="2352"/>
    <cellStyle name="원_0105담배자판기개조원가_신·재생에너지홍보관 전시물제작(전시조합)" xfId="2353"/>
    <cellStyle name="원_0105담배자판기개조원가_중부지역본부-" xfId="2354"/>
    <cellStyle name="원_0105담배자판기개조원가_축중기제조" xfId="2355"/>
    <cellStyle name="원_0105담배자판기개조원가_충청지역본부-" xfId="2356"/>
    <cellStyle name="원_0105담배자판기개조원가_통행료면탈방지시스템(최종)" xfId="2357"/>
    <cellStyle name="원_0105담배자판기개조원가_호남지역본부-" xfId="2358"/>
    <cellStyle name="원_0106LG인버터냉난방기제작-1" xfId="2359"/>
    <cellStyle name="원_0106LG인버터냉난방기제작-1_1)농경문화관 전시" xfId="2360"/>
    <cellStyle name="원_0106LG인버터냉난방기제작-1_1. 경북염색조합" xfId="2361"/>
    <cellStyle name="원_0106LG인버터냉난방기제작-1_1. 경북염색조합123" xfId="2362"/>
    <cellStyle name="원_0106LG인버터냉난방기제작-1_1. 노면결빙감지설비(화흥-매립식-A-최종)" xfId="2363"/>
    <cellStyle name="원_0106LG인버터냉난방기제작-1_1. 전시물" xfId="2364"/>
    <cellStyle name="원_0106LG인버터냉난방기제작-1_10-1. 의장(영상관)" xfId="2365"/>
    <cellStyle name="원_0106LG인버터냉난방기제작-1_D.보라산업" xfId="2366"/>
    <cellStyle name="원_0106LG인버터냉난방기제작-1_강원지역본부(2006년_060109)" xfId="2367"/>
    <cellStyle name="원_0106LG인버터냉난방기제작-1_경남지역본부-" xfId="2368"/>
    <cellStyle name="원_0106LG인버터냉난방기제작-1_경북지역본부-" xfId="2369"/>
    <cellStyle name="원_0106LG인버터냉난방기제작-1_수입원가계산서(앤화)" xfId="2370"/>
    <cellStyle name="원_0106LG인버터냉난방기제작-1_신·재생에너지홍보관 전시물제작(전시조합)" xfId="2371"/>
    <cellStyle name="원_0106LG인버터냉난방기제작-1_중부지역본부-" xfId="2372"/>
    <cellStyle name="원_0106LG인버터냉난방기제작-1_축중기제조" xfId="2373"/>
    <cellStyle name="원_0106LG인버터냉난방기제작-1_충청지역본부-" xfId="2374"/>
    <cellStyle name="원_0106LG인버터냉난방기제작-1_통행료면탈방지시스템(최종)" xfId="2375"/>
    <cellStyle name="원_0106LG인버터냉난방기제작-1_호남지역본부-" xfId="2376"/>
    <cellStyle name="원_0107광전송장비구매설치" xfId="2377"/>
    <cellStyle name="원_0107광전송장비구매설치_1)농경문화관 전시" xfId="2378"/>
    <cellStyle name="원_0107광전송장비구매설치_1. 경북염색조합" xfId="2379"/>
    <cellStyle name="원_0107광전송장비구매설치_1. 경북염색조합123" xfId="2380"/>
    <cellStyle name="원_0107광전송장비구매설치_1. 노면결빙감지설비(화흥-매립식-A-최종)" xfId="2381"/>
    <cellStyle name="원_0107광전송장비구매설치_1. 전시물" xfId="2382"/>
    <cellStyle name="원_0107광전송장비구매설치_10-1. 의장(영상관)" xfId="2383"/>
    <cellStyle name="원_0107광전송장비구매설치_D.보라산업" xfId="2384"/>
    <cellStyle name="원_0107광전송장비구매설치_강원지역본부(2006년_060109)" xfId="2385"/>
    <cellStyle name="원_0107광전송장비구매설치_경남지역본부-" xfId="2386"/>
    <cellStyle name="원_0107광전송장비구매설치_경북지역본부-" xfId="2387"/>
    <cellStyle name="원_0107광전송장비구매설치_수입원가계산서(앤화)" xfId="2388"/>
    <cellStyle name="원_0107광전송장비구매설치_신·재생에너지홍보관 전시물제작(전시조합)" xfId="2389"/>
    <cellStyle name="원_0107광전송장비구매설치_중부지역본부-" xfId="2390"/>
    <cellStyle name="원_0107광전송장비구매설치_축중기제조" xfId="2391"/>
    <cellStyle name="원_0107광전송장비구매설치_충청지역본부-" xfId="2392"/>
    <cellStyle name="원_0107광전송장비구매설치_통행료면탈방지시스템(최종)" xfId="2393"/>
    <cellStyle name="원_0107광전송장비구매설치_호남지역본부-" xfId="2394"/>
    <cellStyle name="원_0107도공IBS설비SW부문(참조)" xfId="2395"/>
    <cellStyle name="원_0107도공IBS설비SW부문(참조)_1)농경문화관 전시" xfId="2396"/>
    <cellStyle name="원_0107도공IBS설비SW부문(참조)_1. 경북염색조합" xfId="2397"/>
    <cellStyle name="원_0107도공IBS설비SW부문(참조)_1. 경북염색조합123" xfId="2398"/>
    <cellStyle name="원_0107도공IBS설비SW부문(참조)_1. 노면결빙감지설비(화흥-매립식-A-최종)" xfId="2399"/>
    <cellStyle name="원_0107도공IBS설비SW부문(참조)_1. 전시물" xfId="2400"/>
    <cellStyle name="원_0107도공IBS설비SW부문(참조)_10-1. 의장(영상관)" xfId="2401"/>
    <cellStyle name="원_0107도공IBS설비SW부문(참조)_D.보라산업" xfId="2402"/>
    <cellStyle name="원_0107도공IBS설비SW부문(참조)_강원지역본부(2006년_060109)" xfId="2403"/>
    <cellStyle name="원_0107도공IBS설비SW부문(참조)_경남지역본부-" xfId="2404"/>
    <cellStyle name="원_0107도공IBS설비SW부문(참조)_경북지역본부-" xfId="2405"/>
    <cellStyle name="원_0107도공IBS설비SW부문(참조)_수입원가계산서(앤화)" xfId="2406"/>
    <cellStyle name="원_0107도공IBS설비SW부문(참조)_신·재생에너지홍보관 전시물제작(전시조합)" xfId="2407"/>
    <cellStyle name="원_0107도공IBS설비SW부문(참조)_중부지역본부-" xfId="2408"/>
    <cellStyle name="원_0107도공IBS설비SW부문(참조)_축중기제조" xfId="2409"/>
    <cellStyle name="원_0107도공IBS설비SW부문(참조)_충청지역본부-" xfId="2410"/>
    <cellStyle name="원_0107도공IBS설비SW부문(참조)_통행료면탈방지시스템(최종)" xfId="2411"/>
    <cellStyle name="원_0107도공IBS설비SW부문(참조)_호남지역본부-" xfId="2412"/>
    <cellStyle name="원_0107문화재복원용목재-8월6일" xfId="2413"/>
    <cellStyle name="원_0107문화재복원용목재-8월6일_1)농경문화관 전시" xfId="2414"/>
    <cellStyle name="원_0107문화재복원용목재-8월6일_1. 경북염색조합" xfId="2415"/>
    <cellStyle name="원_0107문화재복원용목재-8월6일_1. 경북염색조합123" xfId="2416"/>
    <cellStyle name="원_0107문화재복원용목재-8월6일_1. 노면결빙감지설비(화흥-매립식-A-최종)" xfId="2417"/>
    <cellStyle name="원_0107문화재복원용목재-8월6일_1. 전시물" xfId="2418"/>
    <cellStyle name="원_0107문화재복원용목재-8월6일_10-1. 의장(영상관)" xfId="2419"/>
    <cellStyle name="원_0107문화재복원용목재-8월6일_D.보라산업" xfId="2420"/>
    <cellStyle name="원_0107문화재복원용목재-8월6일_강원지역본부(2006년_060109)" xfId="2421"/>
    <cellStyle name="원_0107문화재복원용목재-8월6일_경남지역본부-" xfId="2422"/>
    <cellStyle name="원_0107문화재복원용목재-8월6일_경북지역본부-" xfId="2423"/>
    <cellStyle name="원_0107문화재복원용목재-8월6일_수입원가계산서(앤화)" xfId="2424"/>
    <cellStyle name="원_0107문화재복원용목재-8월6일_신·재생에너지홍보관 전시물제작(전시조합)" xfId="2425"/>
    <cellStyle name="원_0107문화재복원용목재-8월6일_중부지역본부-" xfId="2426"/>
    <cellStyle name="원_0107문화재복원용목재-8월6일_축중기제조" xfId="2427"/>
    <cellStyle name="원_0107문화재복원용목재-8월6일_충청지역본부-" xfId="2428"/>
    <cellStyle name="원_0107문화재복원용목재-8월6일_통행료면탈방지시스템(최종)" xfId="2429"/>
    <cellStyle name="원_0107문화재복원용목재-8월6일_호남지역본부-" xfId="2430"/>
    <cellStyle name="원_0107포천영중수배전반(제조,설치)" xfId="2431"/>
    <cellStyle name="원_0107포천영중수배전반(제조,설치)_1)농경문화관 전시" xfId="2432"/>
    <cellStyle name="원_0107포천영중수배전반(제조,설치)_1. 경북염색조합" xfId="2433"/>
    <cellStyle name="원_0107포천영중수배전반(제조,설치)_1. 경북염색조합123" xfId="2434"/>
    <cellStyle name="원_0107포천영중수배전반(제조,설치)_1. 노면결빙감지설비(화흥-매립식-A-최종)" xfId="2435"/>
    <cellStyle name="원_0107포천영중수배전반(제조,설치)_1. 전시물" xfId="2436"/>
    <cellStyle name="원_0107포천영중수배전반(제조,설치)_10-1. 의장(영상관)" xfId="2437"/>
    <cellStyle name="원_0107포천영중수배전반(제조,설치)_D.보라산업" xfId="2438"/>
    <cellStyle name="원_0107포천영중수배전반(제조,설치)_강원지역본부(2006년_060109)" xfId="2439"/>
    <cellStyle name="원_0107포천영중수배전반(제조,설치)_경남지역본부-" xfId="2440"/>
    <cellStyle name="원_0107포천영중수배전반(제조,설치)_경북지역본부-" xfId="2441"/>
    <cellStyle name="원_0107포천영중수배전반(제조,설치)_수입원가계산서(앤화)" xfId="2442"/>
    <cellStyle name="원_0107포천영중수배전반(제조,설치)_신·재생에너지홍보관 전시물제작(전시조합)" xfId="2443"/>
    <cellStyle name="원_0107포천영중수배전반(제조,설치)_중부지역본부-" xfId="2444"/>
    <cellStyle name="원_0107포천영중수배전반(제조,설치)_축중기제조" xfId="2445"/>
    <cellStyle name="원_0107포천영중수배전반(제조,설치)_충청지역본부-" xfId="2446"/>
    <cellStyle name="원_0107포천영중수배전반(제조,설치)_통행료면탈방지시스템(최종)" xfId="2447"/>
    <cellStyle name="원_0107포천영중수배전반(제조,설치)_호남지역본부-" xfId="2448"/>
    <cellStyle name="원_0108농기반미곡건조기제작설치" xfId="2449"/>
    <cellStyle name="원_0108담배인삼공사영업춘추복" xfId="2450"/>
    <cellStyle name="원_0108한국전기교통-LED교통신호등((원본))" xfId="2451"/>
    <cellStyle name="원_0108한국전기교통-LED교통신호등((원본))_1)농경문화관 전시" xfId="2452"/>
    <cellStyle name="원_0108한국전기교통-LED교통신호등((원본))_1. 경북염색조합" xfId="2453"/>
    <cellStyle name="원_0108한국전기교통-LED교통신호등((원본))_1. 경북염색조합123" xfId="2454"/>
    <cellStyle name="원_0108한국전기교통-LED교통신호등((원본))_1. 노면결빙감지설비(화흥-매립식-A-최종)" xfId="2455"/>
    <cellStyle name="원_0108한국전기교통-LED교통신호등((원본))_1. 전시물" xfId="2456"/>
    <cellStyle name="원_0108한국전기교통-LED교통신호등((원본))_10-1. 의장(영상관)" xfId="2457"/>
    <cellStyle name="원_0108한국전기교통-LED교통신호등((원본))_D.보라산업" xfId="2458"/>
    <cellStyle name="원_0108한국전기교통-LED교통신호등((원본))_강원지역본부(2006년_060109)" xfId="2459"/>
    <cellStyle name="원_0108한국전기교통-LED교통신호등((원본))_경남지역본부-" xfId="2460"/>
    <cellStyle name="원_0108한국전기교통-LED교통신호등((원본))_경북지역본부-" xfId="2461"/>
    <cellStyle name="원_0108한국전기교통-LED교통신호등((원본))_수입원가계산서(앤화)" xfId="2462"/>
    <cellStyle name="원_0108한국전기교통-LED교통신호등((원본))_신·재생에너지홍보관 전시물제작(전시조합)" xfId="2463"/>
    <cellStyle name="원_0108한국전기교통-LED교통신호등((원본))_중부지역본부-" xfId="2464"/>
    <cellStyle name="원_0108한국전기교통-LED교통신호등((원본))_축중기제조" xfId="2465"/>
    <cellStyle name="원_0108한국전기교통-LED교통신호등((원본))_충청지역본부-" xfId="2466"/>
    <cellStyle name="원_0108한국전기교통-LED교통신호등((원본))_통행료면탈방지시스템(최종)" xfId="2467"/>
    <cellStyle name="원_0108한국전기교통-LED교통신호등((원본))_호남지역본부-" xfId="2468"/>
    <cellStyle name="원_0111해양수산부등명기제작" xfId="2469"/>
    <cellStyle name="원_0111해양수산부등명기제작_1)농경문화관 전시" xfId="2470"/>
    <cellStyle name="원_0111해양수산부등명기제작_1. 경북염색조합" xfId="2471"/>
    <cellStyle name="원_0111해양수산부등명기제작_1. 경북염색조합123" xfId="2472"/>
    <cellStyle name="원_0111해양수산부등명기제작_1. 노면결빙감지설비(화흥-매립식-A-최종)" xfId="2473"/>
    <cellStyle name="원_0111해양수산부등명기제작_1. 전시물" xfId="2474"/>
    <cellStyle name="원_0111해양수산부등명기제작_10-1. 의장(영상관)" xfId="2475"/>
    <cellStyle name="원_0111해양수산부등명기제작_D.보라산업" xfId="2476"/>
    <cellStyle name="원_0111해양수산부등명기제작_강원지역본부(2006년_060109)" xfId="2477"/>
    <cellStyle name="원_0111해양수산부등명기제작_경남지역본부-" xfId="2478"/>
    <cellStyle name="원_0111해양수산부등명기제작_경북지역본부-" xfId="2479"/>
    <cellStyle name="원_0111해양수산부등명기제작_수입원가계산서(앤화)" xfId="2480"/>
    <cellStyle name="원_0111해양수산부등명기제작_신·재생에너지홍보관 전시물제작(전시조합)" xfId="2481"/>
    <cellStyle name="원_0111해양수산부등명기제작_중부지역본부-" xfId="2482"/>
    <cellStyle name="원_0111해양수산부등명기제작_축중기제조" xfId="2483"/>
    <cellStyle name="원_0111해양수산부등명기제작_충청지역본부-" xfId="2484"/>
    <cellStyle name="원_0111해양수산부등명기제작_통행료면탈방지시스템(최종)" xfId="2485"/>
    <cellStyle name="원_0111해양수산부등명기제작_호남지역본부-" xfId="2486"/>
    <cellStyle name="원_0111핸디소프트-전자표준문서시스템" xfId="2487"/>
    <cellStyle name="원_0112금감원사무자동화시스템" xfId="2488"/>
    <cellStyle name="원_0112금감원사무자동화시스템_1)농경문화관 전시" xfId="2489"/>
    <cellStyle name="원_0112금감원사무자동화시스템_1. 경북염색조합" xfId="2490"/>
    <cellStyle name="원_0112금감원사무자동화시스템_1. 경북염색조합123" xfId="2491"/>
    <cellStyle name="원_0112금감원사무자동화시스템_1. 노면결빙감지설비(화흥-매립식-A-최종)" xfId="2492"/>
    <cellStyle name="원_0112금감원사무자동화시스템_1. 전시물" xfId="2493"/>
    <cellStyle name="원_0112금감원사무자동화시스템_10-1. 의장(영상관)" xfId="2494"/>
    <cellStyle name="원_0112금감원사무자동화시스템_D.보라산업" xfId="2495"/>
    <cellStyle name="원_0112금감원사무자동화시스템_강원지역본부(2006년_060109)" xfId="2496"/>
    <cellStyle name="원_0112금감원사무자동화시스템_경남지역본부-" xfId="2497"/>
    <cellStyle name="원_0112금감원사무자동화시스템_경북지역본부-" xfId="2498"/>
    <cellStyle name="원_0112금감원사무자동화시스템_수입원가계산서(앤화)" xfId="2499"/>
    <cellStyle name="원_0112금감원사무자동화시스템_신·재생에너지홍보관 전시물제작(전시조합)" xfId="2500"/>
    <cellStyle name="원_0112금감원사무자동화시스템_중부지역본부-" xfId="2501"/>
    <cellStyle name="원_0112금감원사무자동화시스템_축중기제조" xfId="2502"/>
    <cellStyle name="원_0112금감원사무자동화시스템_충청지역본부-" xfId="2503"/>
    <cellStyle name="원_0112금감원사무자동화시스템_통행료면탈방지시스템(최종)" xfId="2504"/>
    <cellStyle name="원_0112금감원사무자동화시스템_호남지역본부-" xfId="2505"/>
    <cellStyle name="원_0112수도권매립지SW원가" xfId="2506"/>
    <cellStyle name="원_0112수도권매립지SW원가_1)농경문화관 전시" xfId="2507"/>
    <cellStyle name="원_0112수도권매립지SW원가_1. 경북염색조합" xfId="2508"/>
    <cellStyle name="원_0112수도권매립지SW원가_1. 경북염색조합123" xfId="2509"/>
    <cellStyle name="원_0112수도권매립지SW원가_1. 노면결빙감지설비(화흥-매립식-A-최종)" xfId="2510"/>
    <cellStyle name="원_0112수도권매립지SW원가_1. 전시물" xfId="2511"/>
    <cellStyle name="원_0112수도권매립지SW원가_10-1. 의장(영상관)" xfId="2512"/>
    <cellStyle name="원_0112수도권매립지SW원가_D.보라산업" xfId="2513"/>
    <cellStyle name="원_0112수도권매립지SW원가_강원지역본부(2006년_060109)" xfId="2514"/>
    <cellStyle name="원_0112수도권매립지SW원가_경남지역본부-" xfId="2515"/>
    <cellStyle name="원_0112수도권매립지SW원가_경북지역본부-" xfId="2516"/>
    <cellStyle name="원_0112수도권매립지SW원가_수입원가계산서(앤화)" xfId="2517"/>
    <cellStyle name="원_0112수도권매립지SW원가_신·재생에너지홍보관 전시물제작(전시조합)" xfId="2518"/>
    <cellStyle name="원_0112수도권매립지SW원가_중부지역본부-" xfId="2519"/>
    <cellStyle name="원_0112수도권매립지SW원가_축중기제조" xfId="2520"/>
    <cellStyle name="원_0112수도권매립지SW원가_충청지역본부-" xfId="2521"/>
    <cellStyle name="원_0112수도권매립지SW원가_통행료면탈방지시스템(최종)" xfId="2522"/>
    <cellStyle name="원_0112수도권매립지SW원가_호남지역본부-" xfId="2523"/>
    <cellStyle name="원_0112중고원-HRD종합정보망구축(完)" xfId="2524"/>
    <cellStyle name="원_0201종합예술회관의자제작설치" xfId="2525"/>
    <cellStyle name="원_0201종합예술회관의자제작설치_1)농경문화관 전시" xfId="2526"/>
    <cellStyle name="원_0201종합예술회관의자제작설치_1. 경기35차로하이패스" xfId="2527"/>
    <cellStyle name="원_0201종합예술회관의자제작설치_1. 경북염색조합" xfId="2528"/>
    <cellStyle name="원_0201종합예술회관의자제작설치_1. 경북염색조합123" xfId="2529"/>
    <cellStyle name="원_0201종합예술회관의자제작설치_1. 노면결빙감지설비(화흥-매립식-A-최종)" xfId="2530"/>
    <cellStyle name="원_0201종합예술회관의자제작설치_1. 전시물" xfId="2531"/>
    <cellStyle name="원_0201종합예술회관의자제작설치_10-1. 의장(영상관)" xfId="2532"/>
    <cellStyle name="원_0201종합예술회관의자제작설치_D.보라산업" xfId="2533"/>
    <cellStyle name="원_0201종합예술회관의자제작설치_수입원가계산서(앤화)" xfId="2534"/>
    <cellStyle name="원_0201종합예술회관의자제작설치_신·재생에너지홍보관 전시물제작(전시조합)" xfId="2535"/>
    <cellStyle name="원_0201종합예술회관의자제작설치_축중기제조" xfId="2536"/>
    <cellStyle name="원_0201종합예술회관의자제작설치-1" xfId="2537"/>
    <cellStyle name="원_0202마사회근무복" xfId="2538"/>
    <cellStyle name="원_0202마사회근무복_1)농경문화관 전시" xfId="2539"/>
    <cellStyle name="원_0202마사회근무복_1. 경북염색조합" xfId="2540"/>
    <cellStyle name="원_0202마사회근무복_1. 경북염색조합123" xfId="2541"/>
    <cellStyle name="원_0202마사회근무복_1. 노면결빙감지설비(화흥-매립식-A-최종)" xfId="2542"/>
    <cellStyle name="원_0202마사회근무복_1. 전시물" xfId="2543"/>
    <cellStyle name="원_0202마사회근무복_10-1. 의장(영상관)" xfId="2544"/>
    <cellStyle name="원_0202마사회근무복_D.보라산업" xfId="2545"/>
    <cellStyle name="원_0202마사회근무복_강원지역본부(2006년_060109)" xfId="2546"/>
    <cellStyle name="원_0202마사회근무복_경남지역본부-" xfId="2547"/>
    <cellStyle name="원_0202마사회근무복_경북지역본부-" xfId="2548"/>
    <cellStyle name="원_0202마사회근무복_수입원가계산서(앤화)" xfId="2549"/>
    <cellStyle name="원_0202마사회근무복_신·재생에너지홍보관 전시물제작(전시조합)" xfId="2550"/>
    <cellStyle name="원_0202마사회근무복_중부지역본부-" xfId="2551"/>
    <cellStyle name="원_0202마사회근무복_축중기제조" xfId="2552"/>
    <cellStyle name="원_0202마사회근무복_충청지역본부-" xfId="2553"/>
    <cellStyle name="원_0202마사회근무복_통행료면탈방지시스템(최종)" xfId="2554"/>
    <cellStyle name="원_0202마사회근무복_호남지역본부-" xfId="2555"/>
    <cellStyle name="원_0202부경교재-승강칠판" xfId="2556"/>
    <cellStyle name="원_0202부경교재-승강칠판_1)농경문화관 전시" xfId="2557"/>
    <cellStyle name="원_0202부경교재-승강칠판_1. 경북염색조합" xfId="2558"/>
    <cellStyle name="원_0202부경교재-승강칠판_1. 경북염색조합123" xfId="2559"/>
    <cellStyle name="원_0202부경교재-승강칠판_1. 노면결빙감지설비(화흥-매립식-A-최종)" xfId="2560"/>
    <cellStyle name="원_0202부경교재-승강칠판_1. 전시물" xfId="2561"/>
    <cellStyle name="원_0202부경교재-승강칠판_10-1. 의장(영상관)" xfId="2562"/>
    <cellStyle name="원_0202부경교재-승강칠판_D.보라산업" xfId="2563"/>
    <cellStyle name="원_0202부경교재-승강칠판_강원지역본부(2006년_060109)" xfId="2564"/>
    <cellStyle name="원_0202부경교재-승강칠판_경남지역본부-" xfId="2565"/>
    <cellStyle name="원_0202부경교재-승강칠판_경북지역본부-" xfId="2566"/>
    <cellStyle name="원_0202부경교재-승강칠판_수입원가계산서(앤화)" xfId="2567"/>
    <cellStyle name="원_0202부경교재-승강칠판_신·재생에너지홍보관 전시물제작(전시조합)" xfId="2568"/>
    <cellStyle name="원_0202부경교재-승강칠판_중부지역본부-" xfId="2569"/>
    <cellStyle name="원_0202부경교재-승강칠판_축중기제조" xfId="2570"/>
    <cellStyle name="원_0202부경교재-승강칠판_충청지역본부-" xfId="2571"/>
    <cellStyle name="원_0202부경교재-승강칠판_통행료면탈방지시스템(최종)" xfId="2572"/>
    <cellStyle name="원_0202부경교재-승강칠판_호남지역본부-" xfId="2573"/>
    <cellStyle name="원_0204한국석묘납골함-1규격" xfId="2574"/>
    <cellStyle name="원_0204한국석묘납골함-1규격_1)농경문화관 전시" xfId="2575"/>
    <cellStyle name="원_0204한국석묘납골함-1규격_1. 경북염색조합" xfId="2576"/>
    <cellStyle name="원_0204한국석묘납골함-1규격_1. 경북염색조합123" xfId="2577"/>
    <cellStyle name="원_0204한국석묘납골함-1규격_1. 노면결빙감지설비(화흥-매립식-A-최종)" xfId="2578"/>
    <cellStyle name="원_0204한국석묘납골함-1규격_1. 전시물" xfId="2579"/>
    <cellStyle name="원_0204한국석묘납골함-1규격_10-1. 의장(영상관)" xfId="2580"/>
    <cellStyle name="원_0204한국석묘납골함-1규격_D.보라산업" xfId="2581"/>
    <cellStyle name="원_0204한국석묘납골함-1규격_강원지역본부(2006년_060109)" xfId="2582"/>
    <cellStyle name="원_0204한국석묘납골함-1규격_경남지역본부-" xfId="2583"/>
    <cellStyle name="원_0204한국석묘납골함-1규격_경북지역본부-" xfId="2584"/>
    <cellStyle name="원_0204한국석묘납골함-1규격_수입원가계산서(앤화)" xfId="2585"/>
    <cellStyle name="원_0204한국석묘납골함-1규격_신·재생에너지홍보관 전시물제작(전시조합)" xfId="2586"/>
    <cellStyle name="원_0204한국석묘납골함-1규격_중부지역본부-" xfId="2587"/>
    <cellStyle name="원_0204한국석묘납골함-1규격_축중기제조" xfId="2588"/>
    <cellStyle name="원_0204한국석묘납골함-1규격_충청지역본부-" xfId="2589"/>
    <cellStyle name="원_0204한국석묘납골함-1규격_통행료면탈방지시스템(최종)" xfId="2590"/>
    <cellStyle name="원_0204한국석묘납골함-1규격_호남지역본부-" xfId="2591"/>
    <cellStyle name="원_0205TTMS-긴급전화기&amp;전체총괄" xfId="2592"/>
    <cellStyle name="원_0206금감원금융정보교환망재구축" xfId="2593"/>
    <cellStyle name="원_0206정통부수납장표기기제작설치" xfId="2594"/>
    <cellStyle name="원_0207담배인삼공사-담요" xfId="2595"/>
    <cellStyle name="원_0208레비텍-다층여과기설계변경" xfId="2596"/>
    <cellStyle name="원_0209이산화염소발생기-설치(50K)" xfId="2597"/>
    <cellStyle name="원_0210현대정보기술-TD이중계" xfId="2598"/>
    <cellStyle name="원_0211조달청-#1대북지원사업정산(1월7일)" xfId="2599"/>
    <cellStyle name="원_0212금감원-법규정보시스템(完)" xfId="2600"/>
    <cellStyle name="원_0301교통방송-CCTV유지보수" xfId="2601"/>
    <cellStyle name="원_0302인천경찰청-무인단속기위탁관리" xfId="2602"/>
    <cellStyle name="원_0302조달청-대북지원2차(안성연)" xfId="2603"/>
    <cellStyle name="원_0302조달청-대북지원2차(최수현)" xfId="2604"/>
    <cellStyle name="원_0302표준문서-쌍용정보통신(신)" xfId="2605"/>
    <cellStyle name="원_0304소프트파워-정부표준전자문서시스템" xfId="2606"/>
    <cellStyle name="원_0304소프트파워-정부표준전자문서시스템(完)" xfId="2607"/>
    <cellStyle name="원_0304철도청-주변환장치-1" xfId="2608"/>
    <cellStyle name="원_0305금감원-금융통계정보시스템구축(完)" xfId="2609"/>
    <cellStyle name="원_0305제낭조합-면범포지" xfId="2610"/>
    <cellStyle name="원_0306제낭공업협동조합-면범포지원단(경비까지)" xfId="2611"/>
    <cellStyle name="원_0307경찰청-무인교통단속표준SW개발용역(完)" xfId="2612"/>
    <cellStyle name="원_0308조달청-#8대북지원사업정산" xfId="2613"/>
    <cellStyle name="원_0309두합크린텍-설치원가" xfId="2614"/>
    <cellStyle name="원_0309조달청-#9대북지원사업정산" xfId="2615"/>
    <cellStyle name="원_0310여주상수도-탈수기(유천ENG)" xfId="2616"/>
    <cellStyle name="원_0311대기해양작업시간" xfId="2617"/>
    <cellStyle name="원_0311대기해양중형등명기" xfId="2618"/>
    <cellStyle name="원_0312국민체육진흥공단-전기부문" xfId="2619"/>
    <cellStyle name="원_0312대기해양-중형등명기제작설치" xfId="2620"/>
    <cellStyle name="원_0312라이준-칼라아스콘4규격" xfId="2621"/>
    <cellStyle name="원_0401집진기프로그램SW개발비산정" xfId="2622"/>
    <cellStyle name="원_1)농경문화관 전시" xfId="2623"/>
    <cellStyle name="원_1. 경북염색조합" xfId="2624"/>
    <cellStyle name="원_1. 경북염색조합123" xfId="2625"/>
    <cellStyle name="원_1. 노면결빙감지설비(화흥-매립식-A-최종)" xfId="2626"/>
    <cellStyle name="원_1. 전시물" xfId="2627"/>
    <cellStyle name="원_10-1. 의장(영상관)" xfId="2628"/>
    <cellStyle name="원_13. 관리동" xfId="2629"/>
    <cellStyle name="원_1-3.단가산출서(중기손료)" xfId="2630"/>
    <cellStyle name="원_2001-06조달청신성-한냉지형" xfId="2631"/>
    <cellStyle name="원_2002-03경찰대학-졸업식" xfId="2632"/>
    <cellStyle name="원_2002-03경찰청-경찰표지장" xfId="2633"/>
    <cellStyle name="원_2002-03반디-가로등(열주형)" xfId="2634"/>
    <cellStyle name="원_2002-03신화전자-감지기" xfId="2635"/>
    <cellStyle name="원_2002-04강원랜드-슬러트머신" xfId="2636"/>
    <cellStyle name="원_2002-04메가컴-외주무대" xfId="2637"/>
    <cellStyle name="원_2002-04엘지애드-무대" xfId="2638"/>
    <cellStyle name="원_2002-05강원랜드-슬러트머신(넥스터)" xfId="2639"/>
    <cellStyle name="원_2002-05경기경찰청-냉온수기공사" xfId="2640"/>
    <cellStyle name="원_2002-05대통령비서실-카페트" xfId="2641"/>
    <cellStyle name="원_2002결과표" xfId="2642"/>
    <cellStyle name="원_2002결과표_1)농경문화관 전시" xfId="2643"/>
    <cellStyle name="원_2002결과표_1. 경북염색조합" xfId="2644"/>
    <cellStyle name="원_2002결과표_1. 경북염색조합123" xfId="2645"/>
    <cellStyle name="원_2002결과표_1. 노면결빙감지설비(화흥-매립식-A-최종)" xfId="2646"/>
    <cellStyle name="원_2002결과표_1. 전시물" xfId="2647"/>
    <cellStyle name="원_2002결과표_10-1. 의장(영상관)" xfId="2648"/>
    <cellStyle name="원_2002결과표_D.보라산업" xfId="2649"/>
    <cellStyle name="원_2002결과표_강원지역본부(2006년_060109)" xfId="2650"/>
    <cellStyle name="원_2002결과표_경남지역본부-" xfId="2651"/>
    <cellStyle name="원_2002결과표_경북지역본부-" xfId="2652"/>
    <cellStyle name="원_2002결과표_수입원가계산서(앤화)" xfId="2653"/>
    <cellStyle name="원_2002결과표_신·재생에너지홍보관 전시물제작(전시조합)" xfId="2654"/>
    <cellStyle name="원_2002결과표_중부지역본부-" xfId="2655"/>
    <cellStyle name="원_2002결과표_축중기제조" xfId="2656"/>
    <cellStyle name="원_2002결과표_충청지역본부-" xfId="2657"/>
    <cellStyle name="원_2002결과표_통행료면탈방지시스템(최종)" xfId="2658"/>
    <cellStyle name="원_2002결과표_호남지역본부-" xfId="2659"/>
    <cellStyle name="원_2002결과표1" xfId="2660"/>
    <cellStyle name="원_2003-01정일사-표창5종" xfId="2661"/>
    <cellStyle name="원_6.2 VMS-C형" xfId="2662"/>
    <cellStyle name="원_D.보라산업" xfId="2663"/>
    <cellStyle name="원_Pilot플랜트-계변경" xfId="2664"/>
    <cellStyle name="원_Pilot플랜트이전설치-변경최종" xfId="2665"/>
    <cellStyle name="원_SW(케이비)" xfId="2666"/>
    <cellStyle name="원_간지,목차,페이지,표지" xfId="2667"/>
    <cellStyle name="원_강원지역본부(2006년_060109)" xfId="2668"/>
    <cellStyle name="원_경남지역본부-" xfId="2669"/>
    <cellStyle name="원_경북지역본부-" xfId="2670"/>
    <cellStyle name="원_경찰청-근무,기동복" xfId="2671"/>
    <cellStyle name="원_공사일반관리비양식" xfId="2672"/>
    <cellStyle name="원_관리동sw" xfId="2673"/>
    <cellStyle name="원_교통관리내역서-1008" xfId="2674"/>
    <cellStyle name="원_금정구체육회관CCTV내역최종1" xfId="2675"/>
    <cellStyle name="원_기초공사" xfId="2676"/>
    <cellStyle name="원_내역서(CCTV)" xfId="2677"/>
    <cellStyle name="원_내역서(CCTV)1" xfId="2678"/>
    <cellStyle name="원_네인텍정보기술-회로카드(수현)" xfId="2679"/>
    <cellStyle name="원_대기해양노무비" xfId="2680"/>
    <cellStyle name="원_대북자재8월분" xfId="2681"/>
    <cellStyle name="원_대북자재8월분-1" xfId="2682"/>
    <cellStyle name="원_동산용사촌수현(원본)" xfId="2683"/>
    <cellStyle name="원_동산용사촌수현(원본)_1)농경문화관 전시" xfId="2684"/>
    <cellStyle name="원_동산용사촌수현(원본)_1. 경북염색조합" xfId="2685"/>
    <cellStyle name="원_동산용사촌수현(원본)_1. 경북염색조합123" xfId="2686"/>
    <cellStyle name="원_동산용사촌수현(원본)_1. 노면결빙감지설비(화흥-매립식-A-최종)" xfId="2687"/>
    <cellStyle name="원_동산용사촌수현(원본)_1. 전시물" xfId="2688"/>
    <cellStyle name="원_동산용사촌수현(원본)_10-1. 의장(영상관)" xfId="2689"/>
    <cellStyle name="원_동산용사촌수현(원본)_D.보라산업" xfId="2690"/>
    <cellStyle name="원_동산용사촌수현(원본)_강원지역본부(2006년_060109)" xfId="2691"/>
    <cellStyle name="원_동산용사촌수현(원본)_경남지역본부-" xfId="2692"/>
    <cellStyle name="원_동산용사촌수현(원본)_경북지역본부-" xfId="2693"/>
    <cellStyle name="원_동산용사촌수현(원본)_수입원가계산서(앤화)" xfId="2694"/>
    <cellStyle name="원_동산용사촌수현(원본)_신·재생에너지홍보관 전시물제작(전시조합)" xfId="2695"/>
    <cellStyle name="원_동산용사촌수현(원본)_중부지역본부-" xfId="2696"/>
    <cellStyle name="원_동산용사촌수현(원본)_축중기제조" xfId="2697"/>
    <cellStyle name="원_동산용사촌수현(원본)_충청지역본부-" xfId="2698"/>
    <cellStyle name="원_동산용사촌수현(원본)_통행료면탈방지시스템(최종)" xfId="2699"/>
    <cellStyle name="원_동산용사촌수현(원본)_호남지역본부-" xfId="2700"/>
    <cellStyle name="원_목차" xfId="2701"/>
    <cellStyle name="원_방범카메라추가설치-1" xfId="2702"/>
    <cellStyle name="원_백제군사전시1" xfId="2703"/>
    <cellStyle name="원_부산체신청전기공사(11.15)" xfId="2704"/>
    <cellStyle name="원_설치위치별세부내역(VMS)-0323" xfId="2705"/>
    <cellStyle name="원_설치위치별세부내역_AVI_1(new)" xfId="2706"/>
    <cellStyle name="원_센터 인테리어_여건보고_1015_제출용" xfId="2707"/>
    <cellStyle name="원_센터 인테리어_여건보고_1015_최종" xfId="2708"/>
    <cellStyle name="원_수입원가계산서(앤화)" xfId="2709"/>
    <cellStyle name="원_수초제거기(대양기계)" xfId="2710"/>
    <cellStyle name="원_수초제거기(대양기계)_1)농경문화관 전시" xfId="2711"/>
    <cellStyle name="원_수초제거기(대양기계)_1. 경북염색조합" xfId="2712"/>
    <cellStyle name="원_수초제거기(대양기계)_1. 경북염색조합123" xfId="2713"/>
    <cellStyle name="원_수초제거기(대양기계)_1. 노면결빙감지설비(화흥-매립식-A-최종)" xfId="2714"/>
    <cellStyle name="원_수초제거기(대양기계)_1. 전시물" xfId="2715"/>
    <cellStyle name="원_수초제거기(대양기계)_10-1. 의장(영상관)" xfId="2716"/>
    <cellStyle name="원_수초제거기(대양기계)_D.보라산업" xfId="2717"/>
    <cellStyle name="원_수초제거기(대양기계)_강원지역본부(2006년_060109)" xfId="2718"/>
    <cellStyle name="원_수초제거기(대양기계)_경남지역본부-" xfId="2719"/>
    <cellStyle name="원_수초제거기(대양기계)_경북지역본부-" xfId="2720"/>
    <cellStyle name="원_수초제거기(대양기계)_수입원가계산서(앤화)" xfId="2721"/>
    <cellStyle name="원_수초제거기(대양기계)_신·재생에너지홍보관 전시물제작(전시조합)" xfId="2722"/>
    <cellStyle name="원_수초제거기(대양기계)_중부지역본부-" xfId="2723"/>
    <cellStyle name="원_수초제거기(대양기계)_축중기제조" xfId="2724"/>
    <cellStyle name="원_수초제거기(대양기계)_충청지역본부-" xfId="2725"/>
    <cellStyle name="원_수초제거기(대양기계)_통행료면탈방지시스템(최종)" xfId="2726"/>
    <cellStyle name="원_수초제거기(대양기계)_호남지역본부-" xfId="2727"/>
    <cellStyle name="원_시설용역" xfId="2728"/>
    <cellStyle name="원_신·재생에너지홍보관 전시물제작(전시조합)" xfId="2729"/>
    <cellStyle name="원_암전정밀실체현미경(수현)" xfId="2730"/>
    <cellStyle name="원_여건보고" xfId="2731"/>
    <cellStyle name="원_오리엔탈" xfId="2732"/>
    <cellStyle name="원_원가계산-교통1011" xfId="2733"/>
    <cellStyle name="원_원본 - 한국전기교통-개선형신호등 4종" xfId="2734"/>
    <cellStyle name="원_원본 - 한국전기교통-개선형신호등 4종_1)농경문화관 전시" xfId="2735"/>
    <cellStyle name="원_원본 - 한국전기교통-개선형신호등 4종_1. 경북염색조합" xfId="2736"/>
    <cellStyle name="원_원본 - 한국전기교통-개선형신호등 4종_1. 경북염색조합123" xfId="2737"/>
    <cellStyle name="원_원본 - 한국전기교통-개선형신호등 4종_1. 노면결빙감지설비(화흥-매립식-A-최종)" xfId="2738"/>
    <cellStyle name="원_원본 - 한국전기교통-개선형신호등 4종_1. 전시물" xfId="2739"/>
    <cellStyle name="원_원본 - 한국전기교통-개선형신호등 4종_10-1. 의장(영상관)" xfId="2740"/>
    <cellStyle name="원_원본 - 한국전기교통-개선형신호등 4종_D.보라산업" xfId="2741"/>
    <cellStyle name="원_원본 - 한국전기교통-개선형신호등 4종_강원지역본부(2006년_060109)" xfId="2742"/>
    <cellStyle name="원_원본 - 한국전기교통-개선형신호등 4종_경남지역본부-" xfId="2743"/>
    <cellStyle name="원_원본 - 한국전기교통-개선형신호등 4종_경북지역본부-" xfId="2744"/>
    <cellStyle name="원_원본 - 한국전기교통-개선형신호등 4종_수입원가계산서(앤화)" xfId="2745"/>
    <cellStyle name="원_원본 - 한국전기교통-개선형신호등 4종_신·재생에너지홍보관 전시물제작(전시조합)" xfId="2746"/>
    <cellStyle name="원_원본 - 한국전기교통-개선형신호등 4종_중부지역본부-" xfId="2747"/>
    <cellStyle name="원_원본 - 한국전기교통-개선형신호등 4종_축중기제조" xfId="2748"/>
    <cellStyle name="원_원본 - 한국전기교통-개선형신호등 4종_충청지역본부-" xfId="2749"/>
    <cellStyle name="원_원본 - 한국전기교통-개선형신호등 4종_통행료면탈방지시스템(최종)" xfId="2750"/>
    <cellStyle name="원_원본 - 한국전기교통-개선형신호등 4종_호남지역본부-" xfId="2751"/>
    <cellStyle name="원_재난도로관리종합상황실" xfId="2752"/>
    <cellStyle name="원_전기 오창_진천수량산출서" xfId="2753"/>
    <cellStyle name="원_전기(고강도접지판)_여건보고1015_제출용" xfId="2754"/>
    <cellStyle name="원_제경비율모음" xfId="2755"/>
    <cellStyle name="원_제조원가" xfId="2756"/>
    <cellStyle name="원_조달청-B판사천강교제작(최종본)" xfId="2757"/>
    <cellStyle name="원_조달청-대북지원3차(최수현)" xfId="2758"/>
    <cellStyle name="원_조달청-대북지원4차(최수현)" xfId="2759"/>
    <cellStyle name="원_조달청-대북지원5차(최수현)" xfId="2760"/>
    <cellStyle name="원_조달청-대북지원6차(번호)" xfId="2761"/>
    <cellStyle name="원_조달청-대북지원6차(최수현)" xfId="2762"/>
    <cellStyle name="원_조달청-대북지원7차(최수현)" xfId="2763"/>
    <cellStyle name="원_조달청-대북지원8차(최수현)" xfId="2764"/>
    <cellStyle name="원_조달청-대북지원9차(최수현)" xfId="2765"/>
    <cellStyle name="원_중부지역본부-" xfId="2766"/>
    <cellStyle name="원_중앙선관위(투표,개표)" xfId="2767"/>
    <cellStyle name="원_중앙선관위(투표,개표)_1)농경문화관 전시" xfId="2768"/>
    <cellStyle name="원_중앙선관위(투표,개표)_1. 경북염색조합" xfId="2769"/>
    <cellStyle name="원_중앙선관위(투표,개표)_1. 경북염색조합123" xfId="2770"/>
    <cellStyle name="원_중앙선관위(투표,개표)_1. 노면결빙감지설비(화흥-매립식-A-최종)" xfId="2771"/>
    <cellStyle name="원_중앙선관위(투표,개표)_1. 전시물" xfId="2772"/>
    <cellStyle name="원_중앙선관위(투표,개표)_10-1. 의장(영상관)" xfId="2773"/>
    <cellStyle name="원_중앙선관위(투표,개표)_D.보라산업" xfId="2774"/>
    <cellStyle name="원_중앙선관위(투표,개표)_강원지역본부(2006년_060109)" xfId="2775"/>
    <cellStyle name="원_중앙선관위(투표,개표)_경남지역본부-" xfId="2776"/>
    <cellStyle name="원_중앙선관위(투표,개표)_경북지역본부-" xfId="2777"/>
    <cellStyle name="원_중앙선관위(투표,개표)_수입원가계산서(앤화)" xfId="2778"/>
    <cellStyle name="원_중앙선관위(투표,개표)_신·재생에너지홍보관 전시물제작(전시조합)" xfId="2779"/>
    <cellStyle name="원_중앙선관위(투표,개표)_중부지역본부-" xfId="2780"/>
    <cellStyle name="원_중앙선관위(투표,개표)_축중기제조" xfId="2781"/>
    <cellStyle name="원_중앙선관위(투표,개표)_충청지역본부-" xfId="2782"/>
    <cellStyle name="원_중앙선관위(투표,개표)_통행료면탈방지시스템(최종)" xfId="2783"/>
    <cellStyle name="원_중앙선관위(투표,개표)_호남지역본부-" xfId="2784"/>
    <cellStyle name="원_중앙선관위(투표,개표)-사본" xfId="2785"/>
    <cellStyle name="원_철공가공조립" xfId="2786"/>
    <cellStyle name="원_최종-한국전기교통-개선형신호등 4종(공수조정)" xfId="2787"/>
    <cellStyle name="원_최종-한국전기교통-개선형신호등 4종(공수조정)_1)농경문화관 전시" xfId="2788"/>
    <cellStyle name="원_최종-한국전기교통-개선형신호등 4종(공수조정)_1. 경북염색조합" xfId="2789"/>
    <cellStyle name="원_최종-한국전기교통-개선형신호등 4종(공수조정)_1. 경북염색조합123" xfId="2790"/>
    <cellStyle name="원_최종-한국전기교통-개선형신호등 4종(공수조정)_1. 노면결빙감지설비(화흥-매립식-A-최종)" xfId="2791"/>
    <cellStyle name="원_최종-한국전기교통-개선형신호등 4종(공수조정)_1. 전시물" xfId="2792"/>
    <cellStyle name="원_최종-한국전기교통-개선형신호등 4종(공수조정)_10-1. 의장(영상관)" xfId="2793"/>
    <cellStyle name="원_최종-한국전기교통-개선형신호등 4종(공수조정)_D.보라산업" xfId="2794"/>
    <cellStyle name="원_최종-한국전기교통-개선형신호등 4종(공수조정)_강원지역본부(2006년_060109)" xfId="2795"/>
    <cellStyle name="원_최종-한국전기교통-개선형신호등 4종(공수조정)_경남지역본부-" xfId="2796"/>
    <cellStyle name="원_최종-한국전기교통-개선형신호등 4종(공수조정)_경북지역본부-" xfId="2797"/>
    <cellStyle name="원_최종-한국전기교통-개선형신호등 4종(공수조정)_수입원가계산서(앤화)" xfId="2798"/>
    <cellStyle name="원_최종-한국전기교통-개선형신호등 4종(공수조정)_신·재생에너지홍보관 전시물제작(전시조합)" xfId="2799"/>
    <cellStyle name="원_최종-한국전기교통-개선형신호등 4종(공수조정)_중부지역본부-" xfId="2800"/>
    <cellStyle name="원_최종-한국전기교통-개선형신호등 4종(공수조정)_축중기제조" xfId="2801"/>
    <cellStyle name="원_최종-한국전기교통-개선형신호등 4종(공수조정)_충청지역본부-" xfId="2802"/>
    <cellStyle name="원_최종-한국전기교통-개선형신호등 4종(공수조정)_통행료면탈방지시스템(최종)" xfId="2803"/>
    <cellStyle name="원_최종-한국전기교통-개선형신호등 4종(공수조정)_호남지역본부-" xfId="2804"/>
    <cellStyle name="원_축중기제조" xfId="2805"/>
    <cellStyle name="원_충청지역본부-" xfId="2806"/>
    <cellStyle name="원_코솔라-제조원가" xfId="2807"/>
    <cellStyle name="원_토지공사-간접비" xfId="2808"/>
    <cellStyle name="원_통행료면탈방지시스템(최종)" xfId="2809"/>
    <cellStyle name="원_한국도로공사" xfId="2810"/>
    <cellStyle name="원_한전내역서-최종" xfId="2811"/>
    <cellStyle name="원_항만관리사업소청사건립공사(설계변경1)" xfId="2812"/>
    <cellStyle name="원_현장설비(1.VDS)-0411" xfId="2813"/>
    <cellStyle name="원_호남지역본부-" xfId="2814"/>
    <cellStyle name="유영" xfId="2815"/>
    <cellStyle name="一般_C-NMS-BOM-v1" xfId="2816"/>
    <cellStyle name="일위대가" xfId="2817"/>
    <cellStyle name="입력 2" xfId="2818"/>
    <cellStyle name="자리수" xfId="2819"/>
    <cellStyle name="자리수 2" xfId="2820"/>
    <cellStyle name="자리수0" xfId="2821"/>
    <cellStyle name="자리수0 2" xfId="2822"/>
    <cellStyle name="전화2자리" xfId="2823"/>
    <cellStyle name="전화3자리" xfId="2824"/>
    <cellStyle name="전화4자리" xfId="2825"/>
    <cellStyle name="점선" xfId="2826"/>
    <cellStyle name="제목 1 2" xfId="2827"/>
    <cellStyle name="제목 1(左)" xfId="2828"/>
    <cellStyle name="제목 1(中)" xfId="2829"/>
    <cellStyle name="제목 2 2" xfId="2830"/>
    <cellStyle name="제목 3 2" xfId="2831"/>
    <cellStyle name="제목 4 2" xfId="2832"/>
    <cellStyle name="제목 5" xfId="2833"/>
    <cellStyle name="제목[1 줄]" xfId="2834"/>
    <cellStyle name="제목[2줄 아래]" xfId="2835"/>
    <cellStyle name="제목[2줄 위]" xfId="2836"/>
    <cellStyle name="제목1" xfId="2837"/>
    <cellStyle name="제목1 2" xfId="2838"/>
    <cellStyle name="좋음 2" xfId="2839"/>
    <cellStyle name="지정되지 않음" xfId="2840"/>
    <cellStyle name="千分位_CPC5040_ED01_DL" xfId="2841"/>
    <cellStyle name="출력 2" xfId="2842"/>
    <cellStyle name="코드" xfId="2843"/>
    <cellStyle name="콤" xfId="2844"/>
    <cellStyle name="콤냡?&lt;_x000f_$??: `1_1 " xfId="2845"/>
    <cellStyle name="콤마 [" xfId="2846"/>
    <cellStyle name="콤마 [#]" xfId="2847"/>
    <cellStyle name="콤마 []" xfId="2848"/>
    <cellStyle name="콤마 [] 2" xfId="2849"/>
    <cellStyle name="콤마 [0]" xfId="2850"/>
    <cellStyle name="콤마 [0] 2" xfId="2851"/>
    <cellStyle name="콤마 [0] 3" xfId="3187"/>
    <cellStyle name="콤마 [0] 3 2" xfId="3454"/>
    <cellStyle name="콤마 [0] 3 3" xfId="3720"/>
    <cellStyle name="콤마 [0] 4" xfId="3322"/>
    <cellStyle name="콤마 [0] 5" xfId="3588"/>
    <cellStyle name="콤마 [0]기기자재비" xfId="2852"/>
    <cellStyle name="콤마 [2]" xfId="2853"/>
    <cellStyle name="콤마 [2] 2" xfId="2854"/>
    <cellStyle name="콤마 [금액]" xfId="2855"/>
    <cellStyle name="콤마 [소수]" xfId="2856"/>
    <cellStyle name="콤마 [수량]" xfId="2857"/>
    <cellStyle name="콤마 1" xfId="2858"/>
    <cellStyle name="콤마[ ]" xfId="2859"/>
    <cellStyle name="콤마[*]" xfId="2860"/>
    <cellStyle name="콤마[,]" xfId="2861"/>
    <cellStyle name="콤마[.]" xfId="2862"/>
    <cellStyle name="콤마[0]" xfId="2863"/>
    <cellStyle name="콤마[0] 2" xfId="2864"/>
    <cellStyle name="콤마_  종  합  " xfId="2865"/>
    <cellStyle name="콤마숫자" xfId="2866"/>
    <cellStyle name="통" xfId="2867"/>
    <cellStyle name="통화 [" xfId="2868"/>
    <cellStyle name="통화 [0] 2" xfId="2869"/>
    <cellStyle name="통화 [0] 2 10" xfId="2870"/>
    <cellStyle name="통화 [0] 2 10 2" xfId="3189"/>
    <cellStyle name="통화 [0] 2 10 2 2" xfId="3456"/>
    <cellStyle name="통화 [0] 2 10 2 3" xfId="3722"/>
    <cellStyle name="통화 [0] 2 10 3" xfId="3324"/>
    <cellStyle name="통화 [0] 2 10 4" xfId="3590"/>
    <cellStyle name="통화 [0] 2 11" xfId="2871"/>
    <cellStyle name="통화 [0] 2 11 2" xfId="3190"/>
    <cellStyle name="통화 [0] 2 11 2 2" xfId="3457"/>
    <cellStyle name="통화 [0] 2 11 2 3" xfId="3723"/>
    <cellStyle name="통화 [0] 2 11 3" xfId="3325"/>
    <cellStyle name="통화 [0] 2 11 4" xfId="3591"/>
    <cellStyle name="통화 [0] 2 12" xfId="2872"/>
    <cellStyle name="통화 [0] 2 12 2" xfId="3191"/>
    <cellStyle name="통화 [0] 2 12 2 2" xfId="3458"/>
    <cellStyle name="통화 [0] 2 12 2 3" xfId="3724"/>
    <cellStyle name="통화 [0] 2 12 3" xfId="3326"/>
    <cellStyle name="통화 [0] 2 12 4" xfId="3592"/>
    <cellStyle name="통화 [0] 2 13" xfId="2873"/>
    <cellStyle name="통화 [0] 2 13 2" xfId="3192"/>
    <cellStyle name="통화 [0] 2 13 2 2" xfId="3459"/>
    <cellStyle name="통화 [0] 2 13 2 3" xfId="3725"/>
    <cellStyle name="통화 [0] 2 13 3" xfId="3327"/>
    <cellStyle name="통화 [0] 2 13 4" xfId="3593"/>
    <cellStyle name="통화 [0] 2 14" xfId="2874"/>
    <cellStyle name="통화 [0] 2 14 2" xfId="3193"/>
    <cellStyle name="통화 [0] 2 14 2 2" xfId="3460"/>
    <cellStyle name="통화 [0] 2 14 2 3" xfId="3726"/>
    <cellStyle name="통화 [0] 2 14 3" xfId="3328"/>
    <cellStyle name="통화 [0] 2 14 4" xfId="3594"/>
    <cellStyle name="통화 [0] 2 15" xfId="2875"/>
    <cellStyle name="통화 [0] 2 15 2" xfId="3194"/>
    <cellStyle name="통화 [0] 2 15 2 2" xfId="3461"/>
    <cellStyle name="통화 [0] 2 15 2 3" xfId="3727"/>
    <cellStyle name="통화 [0] 2 15 3" xfId="3329"/>
    <cellStyle name="통화 [0] 2 15 4" xfId="3595"/>
    <cellStyle name="통화 [0] 2 16" xfId="2876"/>
    <cellStyle name="통화 [0] 2 16 2" xfId="3195"/>
    <cellStyle name="통화 [0] 2 16 2 2" xfId="3462"/>
    <cellStyle name="통화 [0] 2 16 2 3" xfId="3728"/>
    <cellStyle name="통화 [0] 2 16 3" xfId="3330"/>
    <cellStyle name="통화 [0] 2 16 4" xfId="3596"/>
    <cellStyle name="통화 [0] 2 17" xfId="2877"/>
    <cellStyle name="통화 [0] 2 17 2" xfId="3196"/>
    <cellStyle name="통화 [0] 2 17 2 2" xfId="3463"/>
    <cellStyle name="통화 [0] 2 17 2 3" xfId="3729"/>
    <cellStyle name="통화 [0] 2 17 3" xfId="3331"/>
    <cellStyle name="통화 [0] 2 17 4" xfId="3597"/>
    <cellStyle name="통화 [0] 2 18" xfId="2878"/>
    <cellStyle name="통화 [0] 2 18 2" xfId="3197"/>
    <cellStyle name="통화 [0] 2 18 2 2" xfId="3464"/>
    <cellStyle name="통화 [0] 2 18 2 3" xfId="3730"/>
    <cellStyle name="통화 [0] 2 18 3" xfId="3332"/>
    <cellStyle name="통화 [0] 2 18 4" xfId="3598"/>
    <cellStyle name="통화 [0] 2 19" xfId="2879"/>
    <cellStyle name="통화 [0] 2 19 2" xfId="3198"/>
    <cellStyle name="통화 [0] 2 19 2 2" xfId="3465"/>
    <cellStyle name="통화 [0] 2 19 2 3" xfId="3731"/>
    <cellStyle name="통화 [0] 2 19 3" xfId="3333"/>
    <cellStyle name="통화 [0] 2 19 4" xfId="3599"/>
    <cellStyle name="통화 [0] 2 2" xfId="2880"/>
    <cellStyle name="통화 [0] 2 2 2" xfId="2881"/>
    <cellStyle name="통화 [0] 2 2 2 2" xfId="3200"/>
    <cellStyle name="통화 [0] 2 2 2 2 2" xfId="3467"/>
    <cellStyle name="통화 [0] 2 2 2 2 3" xfId="3733"/>
    <cellStyle name="통화 [0] 2 2 2 3" xfId="3335"/>
    <cellStyle name="통화 [0] 2 2 2 4" xfId="3601"/>
    <cellStyle name="통화 [0] 2 2 3" xfId="2882"/>
    <cellStyle name="통화 [0] 2 2 4" xfId="2883"/>
    <cellStyle name="통화 [0] 2 2 4 2" xfId="3201"/>
    <cellStyle name="통화 [0] 2 2 4 2 2" xfId="3468"/>
    <cellStyle name="통화 [0] 2 2 4 2 3" xfId="3734"/>
    <cellStyle name="통화 [0] 2 2 4 3" xfId="3336"/>
    <cellStyle name="통화 [0] 2 2 4 4" xfId="3602"/>
    <cellStyle name="통화 [0] 2 2 5" xfId="2884"/>
    <cellStyle name="통화 [0] 2 2 6" xfId="3199"/>
    <cellStyle name="통화 [0] 2 2 6 2" xfId="3466"/>
    <cellStyle name="통화 [0] 2 2 6 3" xfId="3732"/>
    <cellStyle name="통화 [0] 2 2 7" xfId="3334"/>
    <cellStyle name="통화 [0] 2 2 8" xfId="3600"/>
    <cellStyle name="통화 [0] 2 20" xfId="2885"/>
    <cellStyle name="통화 [0] 2 20 2" xfId="3202"/>
    <cellStyle name="통화 [0] 2 20 2 2" xfId="3469"/>
    <cellStyle name="통화 [0] 2 20 2 3" xfId="3735"/>
    <cellStyle name="통화 [0] 2 20 3" xfId="3337"/>
    <cellStyle name="통화 [0] 2 20 4" xfId="3603"/>
    <cellStyle name="통화 [0] 2 21" xfId="2886"/>
    <cellStyle name="통화 [0] 2 21 2" xfId="3203"/>
    <cellStyle name="통화 [0] 2 21 2 2" xfId="3470"/>
    <cellStyle name="통화 [0] 2 21 2 3" xfId="3736"/>
    <cellStyle name="통화 [0] 2 21 3" xfId="3338"/>
    <cellStyle name="통화 [0] 2 21 4" xfId="3604"/>
    <cellStyle name="통화 [0] 2 22" xfId="2887"/>
    <cellStyle name="통화 [0] 2 22 2" xfId="3204"/>
    <cellStyle name="통화 [0] 2 22 2 2" xfId="3471"/>
    <cellStyle name="통화 [0] 2 22 2 3" xfId="3737"/>
    <cellStyle name="통화 [0] 2 22 3" xfId="3339"/>
    <cellStyle name="통화 [0] 2 22 4" xfId="3605"/>
    <cellStyle name="통화 [0] 2 23" xfId="2888"/>
    <cellStyle name="통화 [0] 2 23 2" xfId="3205"/>
    <cellStyle name="통화 [0] 2 23 2 2" xfId="3472"/>
    <cellStyle name="통화 [0] 2 23 2 3" xfId="3738"/>
    <cellStyle name="통화 [0] 2 23 3" xfId="3340"/>
    <cellStyle name="통화 [0] 2 23 4" xfId="3606"/>
    <cellStyle name="통화 [0] 2 24" xfId="2889"/>
    <cellStyle name="통화 [0] 2 24 2" xfId="3206"/>
    <cellStyle name="통화 [0] 2 24 2 2" xfId="3473"/>
    <cellStyle name="통화 [0] 2 24 2 3" xfId="3739"/>
    <cellStyle name="통화 [0] 2 24 3" xfId="3341"/>
    <cellStyle name="통화 [0] 2 24 4" xfId="3607"/>
    <cellStyle name="통화 [0] 2 25" xfId="2890"/>
    <cellStyle name="통화 [0] 2 25 2" xfId="3207"/>
    <cellStyle name="통화 [0] 2 25 2 2" xfId="3474"/>
    <cellStyle name="통화 [0] 2 25 2 3" xfId="3740"/>
    <cellStyle name="통화 [0] 2 25 3" xfId="3342"/>
    <cellStyle name="통화 [0] 2 25 4" xfId="3608"/>
    <cellStyle name="통화 [0] 2 26" xfId="2891"/>
    <cellStyle name="통화 [0] 2 26 2" xfId="3208"/>
    <cellStyle name="통화 [0] 2 26 2 2" xfId="3475"/>
    <cellStyle name="통화 [0] 2 26 2 3" xfId="3741"/>
    <cellStyle name="통화 [0] 2 26 3" xfId="3343"/>
    <cellStyle name="통화 [0] 2 26 4" xfId="3609"/>
    <cellStyle name="통화 [0] 2 27" xfId="2892"/>
    <cellStyle name="통화 [0] 2 27 2" xfId="3209"/>
    <cellStyle name="통화 [0] 2 27 2 2" xfId="3476"/>
    <cellStyle name="통화 [0] 2 27 2 3" xfId="3742"/>
    <cellStyle name="통화 [0] 2 27 3" xfId="3344"/>
    <cellStyle name="통화 [0] 2 27 4" xfId="3610"/>
    <cellStyle name="통화 [0] 2 28" xfId="2893"/>
    <cellStyle name="통화 [0] 2 28 2" xfId="3210"/>
    <cellStyle name="통화 [0] 2 28 2 2" xfId="3477"/>
    <cellStyle name="통화 [0] 2 28 2 3" xfId="3743"/>
    <cellStyle name="통화 [0] 2 28 3" xfId="3345"/>
    <cellStyle name="통화 [0] 2 28 4" xfId="3611"/>
    <cellStyle name="통화 [0] 2 29" xfId="2894"/>
    <cellStyle name="통화 [0] 2 3" xfId="2895"/>
    <cellStyle name="통화 [0] 2 3 2" xfId="3211"/>
    <cellStyle name="통화 [0] 2 3 2 2" xfId="3478"/>
    <cellStyle name="통화 [0] 2 3 2 3" xfId="3744"/>
    <cellStyle name="통화 [0] 2 3 3" xfId="3346"/>
    <cellStyle name="통화 [0] 2 3 4" xfId="3612"/>
    <cellStyle name="통화 [0] 2 30" xfId="2896"/>
    <cellStyle name="통화 [0] 2 30 2" xfId="3212"/>
    <cellStyle name="통화 [0] 2 30 2 2" xfId="3479"/>
    <cellStyle name="통화 [0] 2 30 2 3" xfId="3745"/>
    <cellStyle name="통화 [0] 2 30 3" xfId="3347"/>
    <cellStyle name="통화 [0] 2 30 4" xfId="3613"/>
    <cellStyle name="통화 [0] 2 4" xfId="2897"/>
    <cellStyle name="통화 [0] 2 4 2" xfId="3213"/>
    <cellStyle name="통화 [0] 2 4 2 2" xfId="3480"/>
    <cellStyle name="통화 [0] 2 4 2 3" xfId="3746"/>
    <cellStyle name="통화 [0] 2 4 3" xfId="3348"/>
    <cellStyle name="통화 [0] 2 4 4" xfId="3614"/>
    <cellStyle name="통화 [0] 2 5" xfId="2898"/>
    <cellStyle name="통화 [0] 2 5 2" xfId="3214"/>
    <cellStyle name="통화 [0] 2 5 2 2" xfId="3481"/>
    <cellStyle name="통화 [0] 2 5 2 3" xfId="3747"/>
    <cellStyle name="통화 [0] 2 5 3" xfId="3349"/>
    <cellStyle name="통화 [0] 2 5 4" xfId="3615"/>
    <cellStyle name="통화 [0] 2 6" xfId="2899"/>
    <cellStyle name="통화 [0] 2 6 2" xfId="3215"/>
    <cellStyle name="통화 [0] 2 6 2 2" xfId="3482"/>
    <cellStyle name="통화 [0] 2 6 2 3" xfId="3748"/>
    <cellStyle name="통화 [0] 2 6 3" xfId="3350"/>
    <cellStyle name="통화 [0] 2 6 4" xfId="3616"/>
    <cellStyle name="통화 [0] 2 7" xfId="2900"/>
    <cellStyle name="통화 [0] 2 7 2" xfId="3216"/>
    <cellStyle name="통화 [0] 2 7 2 2" xfId="3483"/>
    <cellStyle name="통화 [0] 2 7 2 3" xfId="3749"/>
    <cellStyle name="통화 [0] 2 7 3" xfId="3351"/>
    <cellStyle name="통화 [0] 2 7 4" xfId="3617"/>
    <cellStyle name="통화 [0] 2 8" xfId="2901"/>
    <cellStyle name="통화 [0] 2 8 2" xfId="3217"/>
    <cellStyle name="통화 [0] 2 8 2 2" xfId="3484"/>
    <cellStyle name="통화 [0] 2 8 2 3" xfId="3750"/>
    <cellStyle name="통화 [0] 2 8 3" xfId="3352"/>
    <cellStyle name="통화 [0] 2 8 4" xfId="3618"/>
    <cellStyle name="통화 [0] 2 9" xfId="2902"/>
    <cellStyle name="통화 [0] 2 9 2" xfId="3218"/>
    <cellStyle name="통화 [0] 2 9 2 2" xfId="3485"/>
    <cellStyle name="통화 [0] 2 9 2 3" xfId="3751"/>
    <cellStyle name="통화 [0] 2 9 3" xfId="3353"/>
    <cellStyle name="통화 [0] 2 9 4" xfId="3619"/>
    <cellStyle name="통화 [0] 3" xfId="2903"/>
    <cellStyle name="통화 [0] 3 2" xfId="3219"/>
    <cellStyle name="통화 [0] 3 2 2" xfId="3486"/>
    <cellStyle name="통화 [0] 3 2 3" xfId="3752"/>
    <cellStyle name="통화 [0] 3 3" xfId="3354"/>
    <cellStyle name="통화 [0] 3 4" xfId="3620"/>
    <cellStyle name="통화 [0] 4" xfId="3188"/>
    <cellStyle name="통화 [0] 4 2" xfId="3455"/>
    <cellStyle name="통화 [0] 4 3" xfId="3721"/>
    <cellStyle name="통화 [0] 5" xfId="3323"/>
    <cellStyle name="통화 [0] 6" xfId="3589"/>
    <cellStyle name="퍼센트" xfId="2904"/>
    <cellStyle name="퍼센트 2" xfId="2905"/>
    <cellStyle name="평" xfId="2906"/>
    <cellStyle name="표" xfId="2907"/>
    <cellStyle name="표머릿글(上)" xfId="2908"/>
    <cellStyle name="표머릿글(中)" xfId="2909"/>
    <cellStyle name="표머릿글(下)" xfId="2910"/>
    <cellStyle name="표준" xfId="0" builtinId="0"/>
    <cellStyle name="표준 10" xfId="3838"/>
    <cellStyle name="표준 10 2" xfId="2911"/>
    <cellStyle name="표준 100" xfId="3220"/>
    <cellStyle name="표준 11" xfId="3839"/>
    <cellStyle name="표준 11 2" xfId="2912"/>
    <cellStyle name="표준 12" xfId="2913"/>
    <cellStyle name="표준 12 2" xfId="3840"/>
    <cellStyle name="표준 13" xfId="2914"/>
    <cellStyle name="표준 13 2" xfId="2915"/>
    <cellStyle name="표준 13 3" xfId="2916"/>
    <cellStyle name="표준 13 4" xfId="2917"/>
    <cellStyle name="표준 13 5" xfId="3841"/>
    <cellStyle name="표준 14" xfId="2918"/>
    <cellStyle name="표준 14 2" xfId="3842"/>
    <cellStyle name="표준 15" xfId="2919"/>
    <cellStyle name="표준 15 2" xfId="3843"/>
    <cellStyle name="표준 16" xfId="2920"/>
    <cellStyle name="표준 16 2" xfId="3844"/>
    <cellStyle name="표준 16 7_함안(부산)휴게소 및 주유소 신축 전기공사(산출집계)0616_서여주(양평방향)휴게소 및 주유소 신축 전기공사(산출)2" xfId="2921"/>
    <cellStyle name="표준 17" xfId="2922"/>
    <cellStyle name="표준 17 2" xfId="3776"/>
    <cellStyle name="표준 18" xfId="2923"/>
    <cellStyle name="표준 18 2" xfId="3845"/>
    <cellStyle name="표준 19" xfId="2924"/>
    <cellStyle name="표준 2" xfId="2925"/>
    <cellStyle name="표준 2 10" xfId="3778"/>
    <cellStyle name="표준 2 2" xfId="2926"/>
    <cellStyle name="표준 2 2 2" xfId="3779"/>
    <cellStyle name="표준 2 2 3" xfId="3846"/>
    <cellStyle name="표준 2 3" xfId="2927"/>
    <cellStyle name="표준 2 3 2" xfId="2928"/>
    <cellStyle name="표준 2 3 3" xfId="3780"/>
    <cellStyle name="표준 2 4" xfId="2929"/>
    <cellStyle name="표준 2 4 2" xfId="2930"/>
    <cellStyle name="표준 2 4 3" xfId="3781"/>
    <cellStyle name="표준 2 5" xfId="3782"/>
    <cellStyle name="표준 2 6" xfId="3777"/>
    <cellStyle name="표준 20" xfId="2931"/>
    <cellStyle name="표준 21" xfId="2932"/>
    <cellStyle name="표준 22" xfId="2933"/>
    <cellStyle name="표준 23" xfId="2934"/>
    <cellStyle name="표준 24" xfId="2935"/>
    <cellStyle name="표준 25" xfId="2936"/>
    <cellStyle name="표준 26" xfId="2937"/>
    <cellStyle name="표준 27" xfId="2938"/>
    <cellStyle name="표준 28" xfId="2939"/>
    <cellStyle name="표준 29" xfId="2940"/>
    <cellStyle name="표준 3" xfId="2941"/>
    <cellStyle name="표준 3 2" xfId="2942"/>
    <cellStyle name="표준 3 2 2" xfId="2943"/>
    <cellStyle name="표준 3 2 3" xfId="2944"/>
    <cellStyle name="표준 3 2 4" xfId="2945"/>
    <cellStyle name="표준 3 2 5" xfId="2946"/>
    <cellStyle name="표준 3 2 6" xfId="2947"/>
    <cellStyle name="표준 3 2 7" xfId="2948"/>
    <cellStyle name="표준 3 2 8" xfId="2949"/>
    <cellStyle name="표준 3 3" xfId="2950"/>
    <cellStyle name="표준 3 4" xfId="2951"/>
    <cellStyle name="표준 3 5" xfId="2952"/>
    <cellStyle name="표준 3 6" xfId="2953"/>
    <cellStyle name="표준 3 7" xfId="2954"/>
    <cellStyle name="표준 3 8" xfId="2955"/>
    <cellStyle name="표준 3 9" xfId="3783"/>
    <cellStyle name="표준 30" xfId="2956"/>
    <cellStyle name="표준 31" xfId="2957"/>
    <cellStyle name="표준 32" xfId="2958"/>
    <cellStyle name="표준 33" xfId="2959"/>
    <cellStyle name="표준 34" xfId="2960"/>
    <cellStyle name="표준 35" xfId="2961"/>
    <cellStyle name="표준 36" xfId="2962"/>
    <cellStyle name="표준 37" xfId="2963"/>
    <cellStyle name="표준 38" xfId="2964"/>
    <cellStyle name="표준 39" xfId="2965"/>
    <cellStyle name="표준 4" xfId="2966"/>
    <cellStyle name="표준 4 2" xfId="2967"/>
    <cellStyle name="표준 4 2 2" xfId="2968"/>
    <cellStyle name="표준 4 3" xfId="2969"/>
    <cellStyle name="표준 4 4" xfId="2970"/>
    <cellStyle name="표준 4 5" xfId="3784"/>
    <cellStyle name="표준 40" xfId="2971"/>
    <cellStyle name="표준 41" xfId="2972"/>
    <cellStyle name="표준 42" xfId="2973"/>
    <cellStyle name="표준 43" xfId="2974"/>
    <cellStyle name="표준 44" xfId="2975"/>
    <cellStyle name="표준 45" xfId="2976"/>
    <cellStyle name="표준 46" xfId="2977"/>
    <cellStyle name="표준 47" xfId="2978"/>
    <cellStyle name="표준 48" xfId="2979"/>
    <cellStyle name="표준 49" xfId="2980"/>
    <cellStyle name="표준 5" xfId="3757"/>
    <cellStyle name="표준 5 2" xfId="2981"/>
    <cellStyle name="표준 5 3" xfId="2982"/>
    <cellStyle name="표준 5 4" xfId="2983"/>
    <cellStyle name="표준 50" xfId="2984"/>
    <cellStyle name="표준 51" xfId="2985"/>
    <cellStyle name="표준 52" xfId="2986"/>
    <cellStyle name="표준 53" xfId="2987"/>
    <cellStyle name="표준 54" xfId="2988"/>
    <cellStyle name="표준 55" xfId="2989"/>
    <cellStyle name="표준 56" xfId="2990"/>
    <cellStyle name="표준 57" xfId="2991"/>
    <cellStyle name="표준 58" xfId="2992"/>
    <cellStyle name="표준 59" xfId="2993"/>
    <cellStyle name="표준 6" xfId="3758"/>
    <cellStyle name="표준 6 2" xfId="2994"/>
    <cellStyle name="표준 6 3" xfId="2995"/>
    <cellStyle name="표준 60" xfId="2996"/>
    <cellStyle name="표준 61" xfId="2997"/>
    <cellStyle name="표준 62" xfId="2998"/>
    <cellStyle name="표준 63" xfId="2999"/>
    <cellStyle name="표준 64" xfId="3000"/>
    <cellStyle name="표준 65" xfId="3001"/>
    <cellStyle name="표준 66" xfId="3002"/>
    <cellStyle name="표준 67" xfId="3003"/>
    <cellStyle name="표준 68" xfId="3004"/>
    <cellStyle name="표준 69" xfId="3005"/>
    <cellStyle name="표준 7" xfId="3006"/>
    <cellStyle name="표준 7 2" xfId="3007"/>
    <cellStyle name="표준 7 3" xfId="3762"/>
    <cellStyle name="표준 70" xfId="3008"/>
    <cellStyle name="표준 71" xfId="3009"/>
    <cellStyle name="표준 72" xfId="3010"/>
    <cellStyle name="표준 73" xfId="3011"/>
    <cellStyle name="표준 74" xfId="3012"/>
    <cellStyle name="표준 75" xfId="3013"/>
    <cellStyle name="표준 76" xfId="3014"/>
    <cellStyle name="표준 77" xfId="3015"/>
    <cellStyle name="표준 78" xfId="3016"/>
    <cellStyle name="표준 79" xfId="3017"/>
    <cellStyle name="표준 8" xfId="3785"/>
    <cellStyle name="표준 8 2" xfId="3018"/>
    <cellStyle name="표준 8 3" xfId="3019"/>
    <cellStyle name="표준 80" xfId="3020"/>
    <cellStyle name="표준 81" xfId="3021"/>
    <cellStyle name="표준 82" xfId="3022"/>
    <cellStyle name="표준 83" xfId="3023"/>
    <cellStyle name="표준 84" xfId="3024"/>
    <cellStyle name="표준 85" xfId="3025"/>
    <cellStyle name="표준 86" xfId="3026"/>
    <cellStyle name="표준 87" xfId="3027"/>
    <cellStyle name="표준 88" xfId="3028"/>
    <cellStyle name="표준 89" xfId="3029"/>
    <cellStyle name="표준 9" xfId="3786"/>
    <cellStyle name="표준 9 2" xfId="3030"/>
    <cellStyle name="표준 9 2 2" xfId="3847"/>
    <cellStyle name="표준 90" xfId="3031"/>
    <cellStyle name="표준 91" xfId="3032"/>
    <cellStyle name="표준 92" xfId="3033"/>
    <cellStyle name="표준 93" xfId="3034"/>
    <cellStyle name="표준 94" xfId="3035"/>
    <cellStyle name="표준 95" xfId="3036"/>
    <cellStyle name="표준 96" xfId="3037"/>
    <cellStyle name="표준 97" xfId="3038"/>
    <cellStyle name="표준 98" xfId="3039"/>
    <cellStyle name="표준 99" xfId="3040"/>
    <cellStyle name="標準_Akia(F）-8" xfId="3041"/>
    <cellStyle name="표준_AV 내역서" xfId="3042"/>
    <cellStyle name="표준_공사원가계산서" xfId="3043"/>
    <cellStyle name="표준_한국전통문화학교체육관영상감시시스템구매설치내역서" xfId="3044"/>
    <cellStyle name="표준1" xfId="3045"/>
    <cellStyle name="표준2" xfId="3046"/>
    <cellStyle name="표준laroux_4_제어1(변)_토목변경(대남)" xfId="3047"/>
    <cellStyle name="표준℘Sheet8 (3)" xfId="3048"/>
    <cellStyle name="표준날짜" xfId="3049"/>
    <cellStyle name="표준숫자" xfId="3050"/>
    <cellStyle name="표쥰" xfId="3051"/>
    <cellStyle name="하이퍼링크 2" xfId="3052"/>
    <cellStyle name="합계" xfId="3053"/>
    <cellStyle name="합산" xfId="3054"/>
    <cellStyle name="합산 2" xfId="3055"/>
    <cellStyle name="해동양식" xfId="3056"/>
    <cellStyle name="화폐기호" xfId="3057"/>
    <cellStyle name="화폐기호 2" xfId="3058"/>
    <cellStyle name="화폐기호0" xfId="3059"/>
    <cellStyle name="화폐기호0 2" xfId="3060"/>
  </cellStyles>
  <dxfs count="0"/>
  <tableStyles count="0" defaultTableStyle="TableStyleMedium9" defaultPivotStyle="PivotStyleLight16"/>
  <colors>
    <mruColors>
      <color rgb="FF99CC00"/>
      <color rgb="FF33CCCC"/>
      <color rgb="FFFF9999"/>
      <color rgb="FFFF9900"/>
      <color rgb="FF9F9F9F"/>
      <color rgb="FFFF0000"/>
      <color rgb="FF19C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woo6\DAT%20(F)\02d\&#52285;&#45397;&#52285;&#50896;\&#50808;&#49328;\&#53328;&#48708;&#53364;&#44204;&#51201;\KGB\&#44396;&#51020;\samj\KIKE\&#44592;&#44228;&#45800;&#44032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49688;\E\&#48337;&#51216;&#44592;&#51648;\&#48516;&#51204;&#48152;\&#44032;&#44277;%20&#49688;&#52397;-&#50724;&#493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4596;\&#44204;&#51201;&#51088;&#47308;\PROJ\9610-01\G_BAS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4.99\Green%20IT%20Korea%20(exp\&#54364;&#51456;&#44204;&#51201;&#49436;\Project\&#49688;&#50896;&#48124;&#51088;&#50669;&#49324;\&#49688;&#50896;&#48124;&#51088;&#50669;&#49324;&#44204;&#51201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284;&#51109;\C\KHS\&#54617;&#44368;&#48324;\&#47564;&#45909;&#44256;\&#53685;&#49888;&#45236;&#50669;&#49436;(&#52488;.&#51473;.&#44256;.99.11)&#48376;&#52397;&#508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수량산출"/>
      <sheetName val="을"/>
      <sheetName val="내역서"/>
      <sheetName val="TEL"/>
    </sheetNames>
    <sheetDataSet>
      <sheetData sheetId="0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매립"/>
      <sheetName val="N賃率-職"/>
      <sheetName val="정공공사"/>
      <sheetName val="데이타"/>
      <sheetName val="식재인부"/>
      <sheetName val="工완성공사율"/>
      <sheetName val="제출내역 (2)"/>
      <sheetName val="일위총괄표"/>
      <sheetName val="CTEMCOST"/>
      <sheetName val="수량산출(음암)"/>
      <sheetName val="송라초중학교(final)"/>
      <sheetName val="대치판정"/>
      <sheetName val="을"/>
      <sheetName val="약품설비"/>
      <sheetName val="일위대가표"/>
      <sheetName val="예총"/>
      <sheetName val="철집"/>
      <sheetName val="일위대가"/>
      <sheetName val="내역"/>
      <sheetName val="내역서1"/>
      <sheetName val="99노임기준"/>
      <sheetName val="갑지"/>
      <sheetName val="집계표"/>
      <sheetName val="단가 및 재료비"/>
      <sheetName val="중기사용료산출근거"/>
      <sheetName val="공사원가계산서"/>
      <sheetName val="H-PILE수량집계"/>
      <sheetName val="입찰안"/>
      <sheetName val="Sheet1"/>
      <sheetName val="수지표"/>
      <sheetName val="셀명"/>
      <sheetName val="설계명세서"/>
      <sheetName val="여과지동"/>
      <sheetName val="기초자료"/>
      <sheetName val="Ⅲ.설계명세서"/>
      <sheetName val="1단계"/>
      <sheetName val="일위대가목차"/>
      <sheetName val="01"/>
      <sheetName val="약품공급2"/>
      <sheetName val="2.대외공문"/>
      <sheetName val="H PILE수량"/>
      <sheetName val="한일양산"/>
      <sheetName val="부하계산서"/>
      <sheetName val="1안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7">
          <cell r="A27">
            <v>26</v>
          </cell>
        </row>
        <row r="28">
          <cell r="A28">
            <v>27</v>
          </cell>
        </row>
        <row r="29">
          <cell r="A29">
            <v>28</v>
          </cell>
        </row>
        <row r="30">
          <cell r="A30">
            <v>29</v>
          </cell>
        </row>
        <row r="31">
          <cell r="A31">
            <v>30</v>
          </cell>
        </row>
        <row r="32">
          <cell r="A32">
            <v>31</v>
          </cell>
        </row>
        <row r="33">
          <cell r="A33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</row>
        <row r="40">
          <cell r="A40">
            <v>39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</row>
        <row r="48">
          <cell r="A48" t="e">
            <v>#REF!</v>
          </cell>
        </row>
        <row r="49">
          <cell r="A49" t="e">
            <v>#REF!</v>
          </cell>
        </row>
        <row r="50">
          <cell r="A50" t="e">
            <v>#REF!</v>
          </cell>
        </row>
        <row r="51">
          <cell r="A51" t="e">
            <v>#REF!</v>
          </cell>
        </row>
        <row r="52">
          <cell r="A52" t="e">
            <v>#REF!</v>
          </cell>
        </row>
        <row r="53">
          <cell r="A53" t="e">
            <v>#REF!</v>
          </cell>
        </row>
        <row r="54">
          <cell r="A54" t="e">
            <v>#REF!</v>
          </cell>
        </row>
        <row r="55">
          <cell r="A55" t="e">
            <v>#REF!</v>
          </cell>
        </row>
        <row r="56">
          <cell r="A56" t="e">
            <v>#REF!</v>
          </cell>
        </row>
        <row r="57">
          <cell r="A57" t="e">
            <v>#REF!</v>
          </cell>
        </row>
        <row r="58">
          <cell r="A58" t="e">
            <v>#REF!</v>
          </cell>
        </row>
        <row r="59">
          <cell r="A59" t="e">
            <v>#REF!</v>
          </cell>
        </row>
        <row r="60">
          <cell r="A60" t="e">
            <v>#REF!</v>
          </cell>
        </row>
        <row r="61">
          <cell r="A61" t="e">
            <v>#REF!</v>
          </cell>
        </row>
        <row r="62">
          <cell r="A62" t="e">
            <v>#REF!</v>
          </cell>
        </row>
        <row r="63">
          <cell r="A63" t="e">
            <v>#REF!</v>
          </cell>
        </row>
        <row r="64">
          <cell r="A64" t="e">
            <v>#REF!</v>
          </cell>
        </row>
        <row r="68">
          <cell r="A68" t="e">
            <v>#REF!</v>
          </cell>
        </row>
        <row r="69">
          <cell r="A69" t="e">
            <v>#REF!</v>
          </cell>
        </row>
        <row r="70">
          <cell r="A70" t="e">
            <v>#REF!</v>
          </cell>
        </row>
        <row r="90">
          <cell r="A90" t="e">
            <v>#REF!</v>
          </cell>
        </row>
        <row r="91">
          <cell r="A91" t="e">
            <v>#REF!</v>
          </cell>
        </row>
        <row r="92">
          <cell r="A92" t="e">
            <v>#REF!</v>
          </cell>
        </row>
        <row r="93">
          <cell r="A93" t="e">
            <v>#REF!</v>
          </cell>
        </row>
        <row r="94">
          <cell r="A94" t="e">
            <v>#REF!</v>
          </cell>
        </row>
        <row r="95">
          <cell r="A95" t="e">
            <v>#REF!</v>
          </cell>
        </row>
        <row r="96">
          <cell r="A96" t="e">
            <v>#REF!</v>
          </cell>
        </row>
        <row r="97">
          <cell r="A97" t="e">
            <v>#REF!</v>
          </cell>
        </row>
        <row r="98">
          <cell r="A98" t="e">
            <v>#REF!</v>
          </cell>
        </row>
        <row r="99">
          <cell r="A99" t="e">
            <v>#REF!</v>
          </cell>
        </row>
        <row r="100">
          <cell r="A100" t="e">
            <v>#REF!</v>
          </cell>
        </row>
        <row r="101">
          <cell r="A101" t="e">
            <v>#REF!</v>
          </cell>
        </row>
        <row r="102">
          <cell r="A102" t="e">
            <v>#REF!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</row>
        <row r="114">
          <cell r="A114" t="e">
            <v>#REF!</v>
          </cell>
        </row>
        <row r="115">
          <cell r="A115" t="e">
            <v>#REF!</v>
          </cell>
        </row>
        <row r="116">
          <cell r="A116" t="e">
            <v>#REF!</v>
          </cell>
        </row>
        <row r="117">
          <cell r="A117" t="e">
            <v>#REF!</v>
          </cell>
        </row>
        <row r="118">
          <cell r="A118" t="e">
            <v>#REF!</v>
          </cell>
        </row>
        <row r="119">
          <cell r="A119" t="e">
            <v>#REF!</v>
          </cell>
        </row>
        <row r="120">
          <cell r="A120" t="e">
            <v>#REF!</v>
          </cell>
        </row>
        <row r="121">
          <cell r="A121" t="e">
            <v>#REF!</v>
          </cell>
        </row>
        <row r="122">
          <cell r="A122" t="e">
            <v>#REF!</v>
          </cell>
        </row>
        <row r="123">
          <cell r="A123" t="e">
            <v>#REF!</v>
          </cell>
        </row>
        <row r="124">
          <cell r="A124" t="e">
            <v>#REF!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</row>
        <row r="133">
          <cell r="A133" t="e">
            <v>#REF!</v>
          </cell>
        </row>
        <row r="137">
          <cell r="A137" t="e">
            <v>#REF!</v>
          </cell>
        </row>
        <row r="138">
          <cell r="A138" t="e">
            <v>#REF!</v>
          </cell>
        </row>
        <row r="139">
          <cell r="A139" t="e">
            <v>#REF!</v>
          </cell>
        </row>
        <row r="140">
          <cell r="A140" t="e">
            <v>#REF!</v>
          </cell>
        </row>
        <row r="141">
          <cell r="A141" t="e">
            <v>#REF!</v>
          </cell>
        </row>
        <row r="142">
          <cell r="A142" t="e">
            <v>#REF!</v>
          </cell>
        </row>
        <row r="143">
          <cell r="A143" t="e">
            <v>#REF!</v>
          </cell>
        </row>
        <row r="144">
          <cell r="A144" t="e">
            <v>#REF!</v>
          </cell>
        </row>
        <row r="145">
          <cell r="A145" t="e">
            <v>#REF!</v>
          </cell>
        </row>
        <row r="146">
          <cell r="A146" t="e">
            <v>#REF!</v>
          </cell>
        </row>
        <row r="147">
          <cell r="A147" t="e">
            <v>#REF!</v>
          </cell>
        </row>
        <row r="148">
          <cell r="A148" t="e">
            <v>#REF!</v>
          </cell>
        </row>
        <row r="149">
          <cell r="A149" t="e">
            <v>#REF!</v>
          </cell>
        </row>
        <row r="150">
          <cell r="A150" t="e">
            <v>#REF!</v>
          </cell>
        </row>
        <row r="151">
          <cell r="A151" t="e">
            <v>#REF!</v>
          </cell>
        </row>
        <row r="152">
          <cell r="A152" t="e">
            <v>#REF!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9">
          <cell r="A159" t="e">
            <v>#REF!</v>
          </cell>
        </row>
        <row r="160">
          <cell r="A160" t="e">
            <v>#REF!</v>
          </cell>
        </row>
        <row r="161">
          <cell r="A161" t="e">
            <v>#REF!</v>
          </cell>
        </row>
        <row r="162">
          <cell r="A162" t="e">
            <v>#REF!</v>
          </cell>
        </row>
        <row r="163">
          <cell r="A163" t="e">
            <v>#REF!</v>
          </cell>
        </row>
        <row r="164">
          <cell r="A164" t="e">
            <v>#REF!</v>
          </cell>
        </row>
        <row r="165">
          <cell r="A165" t="e">
            <v>#REF!</v>
          </cell>
        </row>
        <row r="166">
          <cell r="A166" t="e">
            <v>#REF!</v>
          </cell>
        </row>
        <row r="167">
          <cell r="A167" t="e">
            <v>#REF!</v>
          </cell>
        </row>
        <row r="168">
          <cell r="A168" t="e">
            <v>#REF!</v>
          </cell>
        </row>
        <row r="169">
          <cell r="A169" t="e">
            <v>#REF!</v>
          </cell>
        </row>
        <row r="170">
          <cell r="A170" t="e">
            <v>#REF!</v>
          </cell>
        </row>
        <row r="171">
          <cell r="A171" t="e">
            <v>#REF!</v>
          </cell>
        </row>
        <row r="172">
          <cell r="A172" t="e">
            <v>#REF!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</row>
        <row r="180">
          <cell r="A180" t="e">
            <v>#REF!</v>
          </cell>
        </row>
        <row r="181">
          <cell r="A181" t="e">
            <v>#REF!</v>
          </cell>
        </row>
        <row r="182">
          <cell r="A182" t="e">
            <v>#REF!</v>
          </cell>
        </row>
        <row r="183">
          <cell r="A183" t="e">
            <v>#REF!</v>
          </cell>
        </row>
        <row r="184">
          <cell r="A184" t="e">
            <v>#REF!</v>
          </cell>
        </row>
        <row r="185">
          <cell r="A185" t="e">
            <v>#REF!</v>
          </cell>
        </row>
        <row r="186">
          <cell r="A186" t="e">
            <v>#REF!</v>
          </cell>
        </row>
        <row r="187">
          <cell r="A187" t="e">
            <v>#REF!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</row>
        <row r="201">
          <cell r="A201" t="e">
            <v>#REF!</v>
          </cell>
        </row>
        <row r="202">
          <cell r="A202" t="e">
            <v>#REF!</v>
          </cell>
        </row>
        <row r="203">
          <cell r="A203" t="e">
            <v>#REF!</v>
          </cell>
        </row>
        <row r="204">
          <cell r="A204" t="e">
            <v>#REF!</v>
          </cell>
        </row>
        <row r="205">
          <cell r="A205" t="e">
            <v>#REF!</v>
          </cell>
        </row>
        <row r="206">
          <cell r="A206" t="e">
            <v>#REF!</v>
          </cell>
        </row>
        <row r="207">
          <cell r="A207" t="e">
            <v>#REF!</v>
          </cell>
        </row>
        <row r="208">
          <cell r="A208" t="e">
            <v>#REF!</v>
          </cell>
        </row>
        <row r="209">
          <cell r="A209" t="e">
            <v>#REF!</v>
          </cell>
        </row>
        <row r="210">
          <cell r="A210" t="e">
            <v>#REF!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4">
          <cell r="A224" t="e">
            <v>#REF!</v>
          </cell>
        </row>
        <row r="226">
          <cell r="A226" t="e">
            <v>#REF!</v>
          </cell>
        </row>
        <row r="227">
          <cell r="A227" t="e">
            <v>#REF!</v>
          </cell>
        </row>
        <row r="228">
          <cell r="A228" t="e">
            <v>#REF!</v>
          </cell>
        </row>
        <row r="230">
          <cell r="A230" t="e">
            <v>#REF!</v>
          </cell>
        </row>
        <row r="231">
          <cell r="A231" t="e">
            <v>#REF!</v>
          </cell>
        </row>
        <row r="233">
          <cell r="A233" t="e">
            <v>#REF!</v>
          </cell>
        </row>
        <row r="234">
          <cell r="A234" t="e">
            <v>#REF!</v>
          </cell>
        </row>
        <row r="235">
          <cell r="A235" t="e">
            <v>#REF!</v>
          </cell>
        </row>
        <row r="236">
          <cell r="A236" t="e">
            <v>#REF!</v>
          </cell>
        </row>
        <row r="237">
          <cell r="A237" t="e">
            <v>#REF!</v>
          </cell>
        </row>
        <row r="238">
          <cell r="A238" t="e">
            <v>#REF!</v>
          </cell>
        </row>
        <row r="239">
          <cell r="A239" t="e">
            <v>#REF!</v>
          </cell>
        </row>
        <row r="241">
          <cell r="A241" t="e">
            <v>#REF!</v>
          </cell>
        </row>
        <row r="242">
          <cell r="A242" t="e">
            <v>#REF!</v>
          </cell>
        </row>
        <row r="243">
          <cell r="A243" t="e">
            <v>#REF!</v>
          </cell>
        </row>
        <row r="245">
          <cell r="A245" t="e">
            <v>#REF!</v>
          </cell>
        </row>
        <row r="246">
          <cell r="A246" t="e">
            <v>#REF!</v>
          </cell>
        </row>
        <row r="247">
          <cell r="A247" t="e">
            <v>#REF!</v>
          </cell>
        </row>
        <row r="248">
          <cell r="A248" t="e">
            <v>#REF!</v>
          </cell>
        </row>
        <row r="249">
          <cell r="A249" t="e">
            <v>#REF!</v>
          </cell>
        </row>
        <row r="250">
          <cell r="A250" t="e">
            <v>#REF!</v>
          </cell>
        </row>
        <row r="251">
          <cell r="A251" t="e">
            <v>#REF!</v>
          </cell>
        </row>
        <row r="252">
          <cell r="A252" t="e">
            <v>#REF!</v>
          </cell>
        </row>
        <row r="253">
          <cell r="A253" t="e">
            <v>#REF!</v>
          </cell>
        </row>
        <row r="254">
          <cell r="A254" t="e">
            <v>#REF!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</row>
        <row r="263">
          <cell r="A263" t="e">
            <v>#REF!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</row>
        <row r="268">
          <cell r="A268" t="e">
            <v>#REF!</v>
          </cell>
        </row>
        <row r="269">
          <cell r="A269" t="e">
            <v>#REF!</v>
          </cell>
        </row>
        <row r="270">
          <cell r="A270" t="e">
            <v>#REF!</v>
          </cell>
        </row>
        <row r="271">
          <cell r="A271" t="e">
            <v>#REF!</v>
          </cell>
        </row>
        <row r="272">
          <cell r="A272" t="e">
            <v>#REF!</v>
          </cell>
        </row>
        <row r="273">
          <cell r="A273" t="e">
            <v>#REF!</v>
          </cell>
        </row>
        <row r="274">
          <cell r="A274" t="e">
            <v>#REF!</v>
          </cell>
        </row>
        <row r="275">
          <cell r="A275" t="e">
            <v>#REF!</v>
          </cell>
        </row>
        <row r="276">
          <cell r="A276" t="e">
            <v>#REF!</v>
          </cell>
        </row>
        <row r="277">
          <cell r="A277" t="e">
            <v>#REF!</v>
          </cell>
        </row>
        <row r="278">
          <cell r="A278" t="e">
            <v>#REF!</v>
          </cell>
        </row>
        <row r="279">
          <cell r="A279" t="e">
            <v>#REF!</v>
          </cell>
        </row>
        <row r="280">
          <cell r="A280" t="e">
            <v>#REF!</v>
          </cell>
        </row>
        <row r="281">
          <cell r="A281" t="e">
            <v>#REF!</v>
          </cell>
        </row>
        <row r="282">
          <cell r="A282" t="e">
            <v>#REF!</v>
          </cell>
        </row>
        <row r="283">
          <cell r="A283" t="e">
            <v>#REF!</v>
          </cell>
        </row>
        <row r="284">
          <cell r="A284" t="e">
            <v>#REF!</v>
          </cell>
        </row>
        <row r="285">
          <cell r="A285" t="e">
            <v>#REF!</v>
          </cell>
        </row>
        <row r="286">
          <cell r="A286" t="e">
            <v>#REF!</v>
          </cell>
        </row>
        <row r="287">
          <cell r="A287" t="e">
            <v>#REF!</v>
          </cell>
        </row>
        <row r="288">
          <cell r="A288" t="e">
            <v>#REF!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빌딩 안내"/>
      <sheetName val="수량산출"/>
      <sheetName val="EP06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수량산출"/>
      <sheetName val="접지수량"/>
      <sheetName val="단가 및 재료비"/>
      <sheetName val="중기사용료산출근거"/>
      <sheetName val="단가"/>
      <sheetName val="시설물일위"/>
      <sheetName val="단가산출서 (2)"/>
      <sheetName val="단가산출서"/>
      <sheetName val="데이타"/>
      <sheetName val="식재인부"/>
      <sheetName val="AS포장복구 "/>
      <sheetName val="자재단가"/>
      <sheetName val="건축내역"/>
      <sheetName val="자단"/>
      <sheetName val="48수량"/>
      <sheetName val="49일위"/>
      <sheetName val="22일위"/>
      <sheetName val="49수량"/>
      <sheetName val="내역서"/>
      <sheetName val="22전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내역서1999.8최종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원가"/>
      <sheetName val="단가조사"/>
      <sheetName val="일위목록"/>
      <sheetName val="대가단최종"/>
      <sheetName val="N賃率-職"/>
      <sheetName val="일위대가목록"/>
      <sheetName val="일위대가"/>
      <sheetName val="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N賃率-職"/>
    </sheetNames>
    <sheetDataSet>
      <sheetData sheetId="0" refreshError="1"/>
      <sheetData sheetId="1">
        <row r="1">
          <cell r="G1" t="str">
            <v>(단위 : 원)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N賃率-職"/>
      <sheetName val="요율"/>
      <sheetName val="전기일위목록"/>
      <sheetName val="손익분석"/>
      <sheetName val="EQ"/>
      <sheetName val="98수문일위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workbookViewId="0">
      <selection activeCell="B37" sqref="B37"/>
    </sheetView>
  </sheetViews>
  <sheetFormatPr defaultRowHeight="13.5"/>
  <cols>
    <col min="1" max="16384" width="8.88671875" style="3"/>
  </cols>
  <sheetData>
    <row r="1" spans="1:12" ht="31.5">
      <c r="A1" s="331" t="s">
        <v>105</v>
      </c>
      <c r="B1" s="1"/>
      <c r="C1" s="1"/>
      <c r="D1" s="1"/>
      <c r="E1" s="1"/>
      <c r="F1" s="1"/>
      <c r="G1" s="1"/>
      <c r="H1" s="1"/>
      <c r="I1" s="1"/>
      <c r="J1" s="1"/>
      <c r="K1" s="1"/>
      <c r="L1" s="2"/>
    </row>
    <row r="2" spans="1:12">
      <c r="A2" s="4"/>
      <c r="L2" s="5"/>
    </row>
    <row r="3" spans="1:12">
      <c r="A3" s="4"/>
      <c r="L3" s="5"/>
    </row>
    <row r="4" spans="1:12">
      <c r="A4" s="4"/>
      <c r="L4" s="5"/>
    </row>
    <row r="5" spans="1:12">
      <c r="A5" s="4"/>
      <c r="L5" s="5"/>
    </row>
    <row r="6" spans="1:12">
      <c r="A6" s="4"/>
      <c r="L6" s="5"/>
    </row>
    <row r="7" spans="1:12" ht="35.25" customHeight="1">
      <c r="A7" s="332" t="s">
        <v>99</v>
      </c>
      <c r="B7" s="333"/>
      <c r="C7" s="333"/>
      <c r="D7" s="333"/>
      <c r="E7" s="333"/>
      <c r="F7" s="333"/>
      <c r="G7" s="333"/>
      <c r="H7" s="333"/>
      <c r="I7" s="333"/>
      <c r="J7" s="333"/>
      <c r="K7" s="333"/>
      <c r="L7" s="334"/>
    </row>
    <row r="8" spans="1:12">
      <c r="A8" s="4"/>
      <c r="L8" s="5"/>
    </row>
    <row r="9" spans="1:12" ht="33.75" customHeight="1">
      <c r="A9" s="332" t="s">
        <v>100</v>
      </c>
      <c r="B9" s="333"/>
      <c r="C9" s="333"/>
      <c r="D9" s="333"/>
      <c r="E9" s="333"/>
      <c r="F9" s="333"/>
      <c r="G9" s="333"/>
      <c r="H9" s="333"/>
      <c r="I9" s="333"/>
      <c r="J9" s="333"/>
      <c r="K9" s="333"/>
      <c r="L9" s="334"/>
    </row>
    <row r="10" spans="1:12" ht="13.5" customHeight="1">
      <c r="A10" s="4"/>
      <c r="L10" s="5"/>
    </row>
    <row r="11" spans="1:12" ht="13.5" customHeight="1">
      <c r="A11" s="4"/>
      <c r="L11" s="5"/>
    </row>
    <row r="12" spans="1:12" ht="27" customHeight="1">
      <c r="A12" s="335" t="s">
        <v>56</v>
      </c>
      <c r="B12" s="336"/>
      <c r="C12" s="336"/>
      <c r="D12" s="336"/>
      <c r="E12" s="336"/>
      <c r="F12" s="336"/>
      <c r="G12" s="336"/>
      <c r="H12" s="336"/>
      <c r="I12" s="336"/>
      <c r="J12" s="336"/>
      <c r="K12" s="336"/>
      <c r="L12" s="337"/>
    </row>
    <row r="13" spans="1:12">
      <c r="A13" s="4"/>
      <c r="L13" s="5"/>
    </row>
    <row r="14" spans="1:12">
      <c r="A14" s="4"/>
      <c r="L14" s="5"/>
    </row>
    <row r="15" spans="1:12">
      <c r="A15" s="4"/>
      <c r="L15" s="5"/>
    </row>
    <row r="16" spans="1:12">
      <c r="A16" s="4"/>
      <c r="L16" s="5"/>
    </row>
    <row r="17" spans="1:14">
      <c r="A17" s="4"/>
      <c r="L17" s="5"/>
    </row>
    <row r="18" spans="1:14">
      <c r="A18" s="4"/>
      <c r="L18" s="5"/>
    </row>
    <row r="19" spans="1:14">
      <c r="A19" s="4"/>
      <c r="L19" s="5"/>
    </row>
    <row r="20" spans="1:14" ht="22.5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8"/>
      <c r="N20" s="3" t="s">
        <v>58</v>
      </c>
    </row>
    <row r="21" spans="1:14">
      <c r="A21" s="4"/>
      <c r="L21" s="5"/>
    </row>
    <row r="22" spans="1:14">
      <c r="A22" s="4"/>
      <c r="L22" s="5"/>
    </row>
    <row r="23" spans="1:14">
      <c r="A23" s="4"/>
      <c r="L23" s="5"/>
    </row>
    <row r="24" spans="1:14">
      <c r="A24" s="4"/>
      <c r="L24" s="5"/>
    </row>
    <row r="25" spans="1:14">
      <c r="A25" s="9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1"/>
    </row>
  </sheetData>
  <mergeCells count="3">
    <mergeCell ref="A7:L7"/>
    <mergeCell ref="A9:L9"/>
    <mergeCell ref="A12:L12"/>
  </mergeCells>
  <phoneticPr fontId="3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7"/>
  <sheetViews>
    <sheetView tabSelected="1" view="pageBreakPreview" zoomScaleSheetLayoutView="100" workbookViewId="0">
      <selection activeCell="G23" sqref="G23"/>
    </sheetView>
  </sheetViews>
  <sheetFormatPr defaultRowHeight="13.5"/>
  <cols>
    <col min="1" max="1" width="4.5546875" customWidth="1"/>
    <col min="2" max="2" width="6.5546875" customWidth="1"/>
    <col min="3" max="3" width="2" customWidth="1"/>
    <col min="4" max="4" width="1" customWidth="1"/>
    <col min="5" max="5" width="24.5546875" customWidth="1"/>
    <col min="6" max="6" width="1" customWidth="1"/>
    <col min="7" max="7" width="19.33203125" style="23" customWidth="1"/>
    <col min="8" max="8" width="27.77734375" customWidth="1"/>
    <col min="9" max="9" width="12.44140625" style="24" customWidth="1"/>
    <col min="10" max="10" width="11.88671875" customWidth="1"/>
  </cols>
  <sheetData>
    <row r="1" spans="1:10" ht="31.5">
      <c r="A1" s="340" t="s">
        <v>32</v>
      </c>
      <c r="B1" s="340"/>
      <c r="C1" s="340"/>
      <c r="D1" s="340"/>
      <c r="E1" s="340"/>
      <c r="F1" s="340"/>
      <c r="G1" s="340"/>
      <c r="H1" s="340"/>
      <c r="I1" s="340"/>
      <c r="J1" s="340"/>
    </row>
    <row r="2" spans="1:10" ht="25.5" customHeight="1" thickBot="1">
      <c r="A2" s="26" t="str">
        <f>"공사명 : "&amp;표지!$A$7&amp;" "&amp;표지!$A$9</f>
        <v>공사명 : 종합의료복합단지(2단계) 화물용 엘리베이터 구매</v>
      </c>
      <c r="B2" s="26"/>
      <c r="C2" s="26"/>
      <c r="D2" s="26"/>
      <c r="E2" s="26"/>
      <c r="F2" s="26"/>
      <c r="G2" s="26"/>
      <c r="H2" s="26"/>
      <c r="I2" s="26"/>
      <c r="J2" s="26"/>
    </row>
    <row r="3" spans="1:10" s="16" customFormat="1" ht="25.5" customHeight="1" thickBot="1">
      <c r="A3" s="43" t="s">
        <v>5</v>
      </c>
      <c r="B3" s="347" t="s">
        <v>6</v>
      </c>
      <c r="C3" s="347"/>
      <c r="D3" s="347"/>
      <c r="E3" s="347"/>
      <c r="F3" s="347"/>
      <c r="G3" s="169" t="s">
        <v>101</v>
      </c>
      <c r="H3" s="14" t="s">
        <v>7</v>
      </c>
      <c r="I3" s="14" t="s">
        <v>8</v>
      </c>
      <c r="J3" s="15" t="s">
        <v>9</v>
      </c>
    </row>
    <row r="4" spans="1:10" s="17" customFormat="1" ht="18.75" customHeight="1">
      <c r="A4" s="348" t="s">
        <v>45</v>
      </c>
      <c r="B4" s="351" t="s">
        <v>10</v>
      </c>
      <c r="C4" s="351"/>
      <c r="D4" s="44"/>
      <c r="E4" s="48" t="s">
        <v>11</v>
      </c>
      <c r="F4" s="46"/>
      <c r="G4" s="317">
        <f>내역서!F5</f>
        <v>0</v>
      </c>
      <c r="H4" s="40"/>
      <c r="I4" s="41"/>
      <c r="J4" s="42"/>
    </row>
    <row r="5" spans="1:10" s="17" customFormat="1" ht="18.75" customHeight="1">
      <c r="A5" s="349"/>
      <c r="B5" s="344"/>
      <c r="C5" s="344"/>
      <c r="D5" s="45"/>
      <c r="E5" s="49"/>
      <c r="F5" s="47"/>
      <c r="G5" s="318"/>
      <c r="H5" s="18"/>
      <c r="I5" s="21"/>
      <c r="J5" s="20"/>
    </row>
    <row r="6" spans="1:10" s="17" customFormat="1" ht="18.75" customHeight="1">
      <c r="A6" s="349"/>
      <c r="B6" s="344"/>
      <c r="C6" s="344"/>
      <c r="D6" s="45"/>
      <c r="E6" s="50" t="s">
        <v>12</v>
      </c>
      <c r="F6" s="47"/>
      <c r="G6" s="319">
        <f>SUM(G4:G5)</f>
        <v>0</v>
      </c>
      <c r="H6" s="18"/>
      <c r="I6" s="19"/>
      <c r="J6" s="20"/>
    </row>
    <row r="7" spans="1:10" s="17" customFormat="1" ht="18.75" customHeight="1">
      <c r="A7" s="349"/>
      <c r="B7" s="344" t="s">
        <v>13</v>
      </c>
      <c r="C7" s="344"/>
      <c r="D7" s="45"/>
      <c r="E7" s="49" t="s">
        <v>14</v>
      </c>
      <c r="F7" s="47"/>
      <c r="G7" s="318">
        <f>내역서!H5</f>
        <v>0</v>
      </c>
      <c r="H7" s="18"/>
      <c r="I7" s="19"/>
      <c r="J7" s="20"/>
    </row>
    <row r="8" spans="1:10" s="17" customFormat="1" ht="18.75" customHeight="1">
      <c r="A8" s="349"/>
      <c r="B8" s="344"/>
      <c r="C8" s="344"/>
      <c r="D8" s="45"/>
      <c r="E8" s="263" t="s">
        <v>15</v>
      </c>
      <c r="F8" s="264"/>
      <c r="G8" s="320"/>
      <c r="H8" s="265"/>
      <c r="I8" s="266"/>
      <c r="J8" s="267"/>
    </row>
    <row r="9" spans="1:10" s="17" customFormat="1" ht="18.75" customHeight="1">
      <c r="A9" s="349"/>
      <c r="B9" s="344"/>
      <c r="C9" s="344"/>
      <c r="D9" s="45"/>
      <c r="E9" s="49" t="s">
        <v>16</v>
      </c>
      <c r="F9" s="47"/>
      <c r="G9" s="318"/>
      <c r="H9" s="18"/>
      <c r="I9" s="22"/>
      <c r="J9" s="20"/>
    </row>
    <row r="10" spans="1:10" s="17" customFormat="1" ht="18.75" customHeight="1">
      <c r="A10" s="349"/>
      <c r="B10" s="344"/>
      <c r="C10" s="344"/>
      <c r="D10" s="45"/>
      <c r="E10" s="50" t="s">
        <v>12</v>
      </c>
      <c r="F10" s="47"/>
      <c r="G10" s="319">
        <f>SUM(G7:G9)</f>
        <v>0</v>
      </c>
      <c r="H10" s="18"/>
      <c r="I10" s="19"/>
      <c r="J10" s="20"/>
    </row>
    <row r="11" spans="1:10" s="17" customFormat="1" ht="18.75" customHeight="1">
      <c r="A11" s="349"/>
      <c r="B11" s="352" t="s">
        <v>17</v>
      </c>
      <c r="C11" s="352"/>
      <c r="D11" s="352"/>
      <c r="E11" s="352"/>
      <c r="F11" s="352"/>
      <c r="G11" s="319">
        <f>SUM(G6,G10)</f>
        <v>0</v>
      </c>
      <c r="H11" s="18"/>
      <c r="I11" s="19"/>
      <c r="J11" s="20"/>
    </row>
    <row r="12" spans="1:10" s="17" customFormat="1" ht="18.75" customHeight="1">
      <c r="A12" s="349"/>
      <c r="B12" s="353" t="s">
        <v>18</v>
      </c>
      <c r="C12" s="354"/>
      <c r="D12" s="45"/>
      <c r="E12" s="49" t="s">
        <v>72</v>
      </c>
      <c r="F12" s="47"/>
      <c r="G12" s="318">
        <f>ROUND((G7+G9)*$I$12,)</f>
        <v>0</v>
      </c>
      <c r="H12" s="18" t="s">
        <v>69</v>
      </c>
      <c r="I12" s="21">
        <v>3.7499999999999999E-2</v>
      </c>
      <c r="J12" s="20"/>
    </row>
    <row r="13" spans="1:10" s="17" customFormat="1" ht="18.75" customHeight="1">
      <c r="A13" s="349"/>
      <c r="B13" s="355"/>
      <c r="C13" s="356"/>
      <c r="D13" s="45"/>
      <c r="E13" s="49" t="s">
        <v>19</v>
      </c>
      <c r="F13" s="47"/>
      <c r="G13" s="318"/>
      <c r="H13" s="18"/>
      <c r="I13" s="21"/>
      <c r="J13" s="20"/>
    </row>
    <row r="14" spans="1:10" s="17" customFormat="1" ht="18.75" customHeight="1">
      <c r="A14" s="349"/>
      <c r="B14" s="355"/>
      <c r="C14" s="356"/>
      <c r="D14" s="45"/>
      <c r="E14" s="49" t="s">
        <v>20</v>
      </c>
      <c r="F14" s="47"/>
      <c r="G14" s="318">
        <v>74820</v>
      </c>
      <c r="H14" s="125" t="s">
        <v>69</v>
      </c>
      <c r="I14" s="21">
        <v>8.6999999999999994E-3</v>
      </c>
      <c r="J14" s="20"/>
    </row>
    <row r="15" spans="1:10" s="17" customFormat="1" ht="18.75" customHeight="1">
      <c r="A15" s="349"/>
      <c r="B15" s="355"/>
      <c r="C15" s="356"/>
      <c r="D15" s="45"/>
      <c r="E15" s="49" t="s">
        <v>21</v>
      </c>
      <c r="F15" s="47"/>
      <c r="G15" s="318">
        <v>277780</v>
      </c>
      <c r="H15" s="18" t="s">
        <v>70</v>
      </c>
      <c r="I15" s="21">
        <v>3.2300000000000002E-2</v>
      </c>
      <c r="J15" s="20"/>
    </row>
    <row r="16" spans="1:10" s="17" customFormat="1" ht="18.75" customHeight="1">
      <c r="A16" s="349"/>
      <c r="B16" s="355"/>
      <c r="C16" s="356"/>
      <c r="D16" s="45"/>
      <c r="E16" s="49" t="s">
        <v>73</v>
      </c>
      <c r="F16" s="47"/>
      <c r="G16" s="318">
        <v>23639</v>
      </c>
      <c r="H16" s="18" t="s">
        <v>71</v>
      </c>
      <c r="I16" s="21">
        <v>8.5099999999999995E-2</v>
      </c>
      <c r="J16" s="20"/>
    </row>
    <row r="17" spans="1:10" s="17" customFormat="1" ht="18.75" customHeight="1">
      <c r="A17" s="349"/>
      <c r="B17" s="355"/>
      <c r="C17" s="356"/>
      <c r="D17" s="45"/>
      <c r="E17" s="49" t="s">
        <v>22</v>
      </c>
      <c r="F17" s="47"/>
      <c r="G17" s="318">
        <v>387000</v>
      </c>
      <c r="H17" s="18" t="s">
        <v>70</v>
      </c>
      <c r="I17" s="21">
        <v>4.4999999999999998E-2</v>
      </c>
      <c r="J17" s="20"/>
    </row>
    <row r="18" spans="1:10" s="17" customFormat="1" ht="18.75" customHeight="1">
      <c r="A18" s="349"/>
      <c r="B18" s="355"/>
      <c r="C18" s="356"/>
      <c r="D18" s="45"/>
      <c r="E18" s="49" t="s">
        <v>23</v>
      </c>
      <c r="F18" s="47"/>
      <c r="G18" s="318"/>
      <c r="H18" s="18"/>
      <c r="I18" s="21"/>
      <c r="J18" s="20"/>
    </row>
    <row r="19" spans="1:10" s="17" customFormat="1" ht="18.75" customHeight="1">
      <c r="A19" s="350"/>
      <c r="B19" s="357"/>
      <c r="C19" s="358"/>
      <c r="D19" s="45"/>
      <c r="E19" s="50" t="s">
        <v>12</v>
      </c>
      <c r="F19" s="47"/>
      <c r="G19" s="319">
        <f>SUM(G12:G18)</f>
        <v>763239</v>
      </c>
      <c r="H19" s="18"/>
      <c r="I19" s="19"/>
      <c r="J19" s="20"/>
    </row>
    <row r="20" spans="1:10" s="17" customFormat="1" ht="18.75" customHeight="1">
      <c r="A20" s="343" t="s">
        <v>24</v>
      </c>
      <c r="B20" s="344"/>
      <c r="C20" s="344"/>
      <c r="D20" s="344"/>
      <c r="E20" s="344"/>
      <c r="F20" s="344"/>
      <c r="G20" s="318">
        <f>SUM(G11,G19)</f>
        <v>763239</v>
      </c>
      <c r="H20" s="18"/>
      <c r="I20" s="19"/>
      <c r="J20" s="20"/>
    </row>
    <row r="21" spans="1:10" s="17" customFormat="1" ht="18.75" customHeight="1">
      <c r="A21" s="343" t="s">
        <v>25</v>
      </c>
      <c r="B21" s="344"/>
      <c r="C21" s="344"/>
      <c r="D21" s="344"/>
      <c r="E21" s="344"/>
      <c r="F21" s="344"/>
      <c r="G21" s="318"/>
      <c r="H21" s="18"/>
      <c r="I21" s="21"/>
      <c r="J21" s="20"/>
    </row>
    <row r="22" spans="1:10" s="17" customFormat="1" ht="18.75" customHeight="1">
      <c r="A22" s="343" t="s">
        <v>26</v>
      </c>
      <c r="B22" s="344"/>
      <c r="C22" s="344"/>
      <c r="D22" s="344"/>
      <c r="E22" s="344"/>
      <c r="F22" s="344"/>
      <c r="G22" s="318"/>
      <c r="H22" s="316"/>
      <c r="I22" s="22"/>
      <c r="J22" s="20"/>
    </row>
    <row r="23" spans="1:10" s="17" customFormat="1" ht="18.75" customHeight="1">
      <c r="A23" s="343" t="s">
        <v>27</v>
      </c>
      <c r="B23" s="344"/>
      <c r="C23" s="344"/>
      <c r="D23" s="344"/>
      <c r="E23" s="344"/>
      <c r="F23" s="344"/>
      <c r="G23" s="318">
        <f>SUM(G20:G22)</f>
        <v>763239</v>
      </c>
      <c r="H23" s="18" t="s">
        <v>28</v>
      </c>
      <c r="I23" s="19"/>
      <c r="J23" s="20"/>
    </row>
    <row r="24" spans="1:10" s="17" customFormat="1" ht="18.75" customHeight="1">
      <c r="A24" s="343" t="s">
        <v>29</v>
      </c>
      <c r="B24" s="344"/>
      <c r="C24" s="344"/>
      <c r="D24" s="344"/>
      <c r="E24" s="344"/>
      <c r="F24" s="344"/>
      <c r="G24" s="318">
        <f>INT(G23*10%)</f>
        <v>76323</v>
      </c>
      <c r="H24" s="18" t="s">
        <v>30</v>
      </c>
      <c r="I24" s="22">
        <v>0.1</v>
      </c>
      <c r="J24" s="20"/>
    </row>
    <row r="25" spans="1:10" s="17" customFormat="1" ht="18.75" customHeight="1">
      <c r="A25" s="345" t="s">
        <v>31</v>
      </c>
      <c r="B25" s="346"/>
      <c r="C25" s="346"/>
      <c r="D25" s="346"/>
      <c r="E25" s="346"/>
      <c r="F25" s="346"/>
      <c r="G25" s="322">
        <f>SUM(G22:G24)</f>
        <v>839562</v>
      </c>
      <c r="H25" s="323"/>
      <c r="I25" s="324"/>
      <c r="J25" s="325"/>
    </row>
    <row r="26" spans="1:10" s="17" customFormat="1" ht="18.75" customHeight="1">
      <c r="A26" s="341"/>
      <c r="B26" s="342"/>
      <c r="C26" s="342"/>
      <c r="D26" s="342"/>
      <c r="E26" s="342"/>
      <c r="F26" s="342"/>
      <c r="G26" s="318"/>
      <c r="H26" s="125"/>
      <c r="I26" s="19"/>
      <c r="J26" s="20"/>
    </row>
    <row r="27" spans="1:10" s="321" customFormat="1" ht="18.75" customHeight="1" thickBot="1">
      <c r="A27" s="338"/>
      <c r="B27" s="339"/>
      <c r="C27" s="339"/>
      <c r="D27" s="339"/>
      <c r="E27" s="339"/>
      <c r="F27" s="339"/>
      <c r="G27" s="329"/>
      <c r="H27" s="326"/>
      <c r="I27" s="327"/>
      <c r="J27" s="328"/>
    </row>
  </sheetData>
  <mergeCells count="15">
    <mergeCell ref="A27:F27"/>
    <mergeCell ref="A1:J1"/>
    <mergeCell ref="A26:F26"/>
    <mergeCell ref="A20:F20"/>
    <mergeCell ref="A21:F21"/>
    <mergeCell ref="A22:F22"/>
    <mergeCell ref="A23:F23"/>
    <mergeCell ref="A24:F24"/>
    <mergeCell ref="A25:F25"/>
    <mergeCell ref="B3:F3"/>
    <mergeCell ref="A4:A19"/>
    <mergeCell ref="B4:C6"/>
    <mergeCell ref="B7:C10"/>
    <mergeCell ref="B11:F11"/>
    <mergeCell ref="B12:C19"/>
  </mergeCells>
  <phoneticPr fontId="3" type="noConversion"/>
  <printOptions horizontalCentered="1"/>
  <pageMargins left="0.43307086614173229" right="0.43307086614173229" top="0.55118110236220474" bottom="0.47244094488188981" header="0.39370078740157483" footer="0.51181102362204722"/>
  <pageSetup paperSize="9" scale="9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  <pageSetUpPr fitToPage="1"/>
  </sheetPr>
  <dimension ref="A1:K27"/>
  <sheetViews>
    <sheetView view="pageBreakPreview" zoomScaleSheetLayoutView="100" workbookViewId="0">
      <selection activeCell="E5" sqref="E5"/>
    </sheetView>
  </sheetViews>
  <sheetFormatPr defaultColWidth="7.109375" defaultRowHeight="20.100000000000001" customHeight="1"/>
  <cols>
    <col min="1" max="1" width="28.44140625" style="78" customWidth="1"/>
    <col min="2" max="2" width="19.88671875" style="124" customWidth="1"/>
    <col min="3" max="3" width="5.109375" style="77" customWidth="1"/>
    <col min="4" max="4" width="6" style="157" customWidth="1"/>
    <col min="5" max="5" width="9.77734375" style="35" customWidth="1"/>
    <col min="6" max="6" width="11.77734375" style="35" customWidth="1"/>
    <col min="7" max="7" width="9.77734375" style="39" customWidth="1"/>
    <col min="8" max="8" width="11.77734375" style="35" customWidth="1"/>
    <col min="9" max="9" width="12.44140625" style="35" customWidth="1"/>
    <col min="10" max="10" width="10.44140625" style="156" customWidth="1"/>
    <col min="11" max="11" width="12.44140625" style="156" customWidth="1"/>
    <col min="12" max="16384" width="7.109375" style="35"/>
  </cols>
  <sheetData>
    <row r="1" spans="1:11" s="33" customFormat="1" ht="21" customHeight="1">
      <c r="A1" s="359" t="s">
        <v>1</v>
      </c>
      <c r="B1" s="359"/>
      <c r="C1" s="359"/>
      <c r="D1" s="359"/>
      <c r="E1" s="359"/>
      <c r="F1" s="359"/>
      <c r="G1" s="359"/>
      <c r="H1" s="359"/>
      <c r="I1" s="359"/>
      <c r="J1" s="359"/>
      <c r="K1" s="73"/>
    </row>
    <row r="2" spans="1:11" s="34" customFormat="1" ht="21" customHeight="1">
      <c r="A2" s="143" t="str">
        <f>"공사명 : "&amp;표지!$A$7&amp;" "&amp;표지!$A$9</f>
        <v>공사명 : 종합의료복합단지(2단계) 화물용 엘리베이터 구매</v>
      </c>
      <c r="B2" s="143"/>
      <c r="C2" s="143"/>
      <c r="D2" s="143"/>
      <c r="E2" s="143"/>
      <c r="F2" s="143"/>
      <c r="G2" s="143"/>
      <c r="H2" s="143"/>
      <c r="I2" s="143"/>
      <c r="J2" s="143"/>
      <c r="K2" s="74"/>
    </row>
    <row r="3" spans="1:11" ht="19.5" customHeight="1">
      <c r="A3" s="362" t="s">
        <v>79</v>
      </c>
      <c r="B3" s="364" t="s">
        <v>80</v>
      </c>
      <c r="C3" s="362" t="s">
        <v>97</v>
      </c>
      <c r="D3" s="360" t="s">
        <v>63</v>
      </c>
      <c r="E3" s="164" t="s">
        <v>64</v>
      </c>
      <c r="F3" s="164"/>
      <c r="G3" s="164" t="s">
        <v>83</v>
      </c>
      <c r="H3" s="164"/>
      <c r="I3" s="164" t="s">
        <v>84</v>
      </c>
      <c r="J3" s="361" t="s">
        <v>96</v>
      </c>
      <c r="K3" s="76"/>
    </row>
    <row r="4" spans="1:11" s="153" customFormat="1" ht="19.5" customHeight="1">
      <c r="A4" s="363"/>
      <c r="B4" s="365"/>
      <c r="C4" s="363"/>
      <c r="D4" s="360"/>
      <c r="E4" s="303" t="s">
        <v>86</v>
      </c>
      <c r="F4" s="303" t="s">
        <v>87</v>
      </c>
      <c r="G4" s="160" t="s">
        <v>86</v>
      </c>
      <c r="H4" s="303" t="s">
        <v>87</v>
      </c>
      <c r="I4" s="303" t="s">
        <v>87</v>
      </c>
      <c r="J4" s="361"/>
      <c r="K4" s="76"/>
    </row>
    <row r="5" spans="1:11" s="273" customFormat="1" ht="19.5" customHeight="1">
      <c r="A5" s="305" t="s">
        <v>102</v>
      </c>
      <c r="B5" s="262" t="s">
        <v>104</v>
      </c>
      <c r="C5" s="255" t="s">
        <v>103</v>
      </c>
      <c r="D5" s="306">
        <v>1</v>
      </c>
      <c r="E5" s="255"/>
      <c r="F5" s="255">
        <f>D5*E5</f>
        <v>0</v>
      </c>
      <c r="G5" s="255"/>
      <c r="H5" s="255">
        <f>D5*G5</f>
        <v>0</v>
      </c>
      <c r="I5" s="255">
        <f>H5+F5</f>
        <v>0</v>
      </c>
      <c r="J5" s="255"/>
      <c r="K5" s="298"/>
    </row>
    <row r="6" spans="1:11" s="273" customFormat="1" ht="19.5" customHeight="1">
      <c r="A6" s="305"/>
      <c r="B6" s="330"/>
      <c r="C6" s="255"/>
      <c r="D6" s="306"/>
      <c r="E6" s="255"/>
      <c r="F6" s="255"/>
      <c r="G6" s="255"/>
      <c r="H6" s="255"/>
      <c r="I6" s="255"/>
      <c r="J6" s="255"/>
      <c r="K6" s="298"/>
    </row>
    <row r="7" spans="1:11" s="273" customFormat="1" ht="19.5" customHeight="1">
      <c r="A7" s="305"/>
      <c r="B7" s="262"/>
      <c r="C7" s="255"/>
      <c r="D7" s="306"/>
      <c r="E7" s="255"/>
      <c r="F7" s="255"/>
      <c r="G7" s="255"/>
      <c r="H7" s="255"/>
      <c r="I7" s="255"/>
      <c r="J7" s="255"/>
      <c r="K7" s="298"/>
    </row>
    <row r="8" spans="1:11" s="273" customFormat="1" ht="19.5" customHeight="1">
      <c r="A8" s="305"/>
      <c r="B8" s="262"/>
      <c r="C8" s="255"/>
      <c r="D8" s="306"/>
      <c r="E8" s="255"/>
      <c r="F8" s="255"/>
      <c r="G8" s="255"/>
      <c r="H8" s="255"/>
      <c r="I8" s="255"/>
      <c r="J8" s="255"/>
      <c r="K8" s="298"/>
    </row>
    <row r="9" spans="1:11" s="273" customFormat="1" ht="19.5" customHeight="1">
      <c r="A9" s="305"/>
      <c r="B9" s="262"/>
      <c r="C9" s="255"/>
      <c r="D9" s="306"/>
      <c r="E9" s="255"/>
      <c r="F9" s="255"/>
      <c r="G9" s="255"/>
      <c r="H9" s="255"/>
      <c r="I9" s="255"/>
      <c r="J9" s="255"/>
      <c r="K9" s="298"/>
    </row>
    <row r="10" spans="1:11" s="273" customFormat="1" ht="19.5" customHeight="1">
      <c r="A10" s="305"/>
      <c r="B10" s="262"/>
      <c r="C10" s="255"/>
      <c r="D10" s="306"/>
      <c r="E10" s="255"/>
      <c r="F10" s="255"/>
      <c r="G10" s="255"/>
      <c r="H10" s="255"/>
      <c r="I10" s="255"/>
      <c r="J10" s="255"/>
      <c r="K10" s="298"/>
    </row>
    <row r="11" spans="1:11" s="273" customFormat="1" ht="19.5" customHeight="1">
      <c r="A11" s="305"/>
      <c r="B11" s="262"/>
      <c r="C11" s="255"/>
      <c r="D11" s="306"/>
      <c r="E11" s="255"/>
      <c r="F11" s="255"/>
      <c r="G11" s="255"/>
      <c r="H11" s="255"/>
      <c r="I11" s="255"/>
      <c r="J11" s="255"/>
      <c r="K11" s="298"/>
    </row>
    <row r="12" spans="1:11" s="273" customFormat="1" ht="19.5" customHeight="1">
      <c r="A12" s="305"/>
      <c r="B12" s="262"/>
      <c r="C12" s="255"/>
      <c r="D12" s="306"/>
      <c r="E12" s="255"/>
      <c r="F12" s="255"/>
      <c r="G12" s="255"/>
      <c r="H12" s="255"/>
      <c r="I12" s="255"/>
      <c r="J12" s="255"/>
      <c r="K12" s="298"/>
    </row>
    <row r="13" spans="1:11" s="273" customFormat="1" ht="19.5" customHeight="1">
      <c r="A13" s="305"/>
      <c r="B13" s="262"/>
      <c r="C13" s="255"/>
      <c r="D13" s="306"/>
      <c r="E13" s="255"/>
      <c r="F13" s="255"/>
      <c r="G13" s="255"/>
      <c r="H13" s="255"/>
      <c r="I13" s="255"/>
      <c r="J13" s="255"/>
      <c r="K13" s="298"/>
    </row>
    <row r="14" spans="1:11" s="273" customFormat="1" ht="19.5" customHeight="1">
      <c r="A14" s="305"/>
      <c r="B14" s="262"/>
      <c r="C14" s="255"/>
      <c r="D14" s="306"/>
      <c r="E14" s="255"/>
      <c r="F14" s="255"/>
      <c r="G14" s="255"/>
      <c r="H14" s="255"/>
      <c r="I14" s="255"/>
      <c r="J14" s="255"/>
      <c r="K14" s="298"/>
    </row>
    <row r="15" spans="1:11" s="273" customFormat="1" ht="19.5" customHeight="1">
      <c r="A15" s="305"/>
      <c r="B15" s="262"/>
      <c r="C15" s="255"/>
      <c r="D15" s="306"/>
      <c r="E15" s="255"/>
      <c r="F15" s="255"/>
      <c r="G15" s="255"/>
      <c r="H15" s="255"/>
      <c r="I15" s="255"/>
      <c r="J15" s="255"/>
      <c r="K15" s="298"/>
    </row>
    <row r="16" spans="1:11" s="273" customFormat="1" ht="19.5" customHeight="1">
      <c r="A16" s="305"/>
      <c r="B16" s="262"/>
      <c r="C16" s="255"/>
      <c r="D16" s="306"/>
      <c r="E16" s="255"/>
      <c r="F16" s="255"/>
      <c r="G16" s="255"/>
      <c r="H16" s="255"/>
      <c r="I16" s="255"/>
      <c r="J16" s="255"/>
      <c r="K16" s="298"/>
    </row>
    <row r="17" spans="1:11" s="273" customFormat="1" ht="19.5" customHeight="1">
      <c r="A17" s="305"/>
      <c r="B17" s="262"/>
      <c r="C17" s="255"/>
      <c r="D17" s="306"/>
      <c r="E17" s="255"/>
      <c r="F17" s="255"/>
      <c r="G17" s="255"/>
      <c r="H17" s="255"/>
      <c r="I17" s="255"/>
      <c r="J17" s="255"/>
      <c r="K17" s="298"/>
    </row>
    <row r="18" spans="1:11" s="273" customFormat="1" ht="19.5" customHeight="1">
      <c r="A18" s="305"/>
      <c r="B18" s="262"/>
      <c r="C18" s="255"/>
      <c r="D18" s="306"/>
      <c r="E18" s="255"/>
      <c r="F18" s="255"/>
      <c r="G18" s="255"/>
      <c r="H18" s="255"/>
      <c r="I18" s="255"/>
      <c r="J18" s="255"/>
      <c r="K18" s="298"/>
    </row>
    <row r="19" spans="1:11" s="273" customFormat="1" ht="19.5" customHeight="1">
      <c r="A19" s="305"/>
      <c r="B19" s="262"/>
      <c r="C19" s="255"/>
      <c r="D19" s="306"/>
      <c r="E19" s="255"/>
      <c r="F19" s="255"/>
      <c r="G19" s="255"/>
      <c r="H19" s="255"/>
      <c r="I19" s="255"/>
      <c r="J19" s="255"/>
      <c r="K19" s="298"/>
    </row>
    <row r="20" spans="1:11" s="273" customFormat="1" ht="19.5" customHeight="1">
      <c r="A20" s="305"/>
      <c r="B20" s="262"/>
      <c r="C20" s="255"/>
      <c r="D20" s="306"/>
      <c r="E20" s="255"/>
      <c r="F20" s="255"/>
      <c r="G20" s="255"/>
      <c r="H20" s="255"/>
      <c r="I20" s="255"/>
      <c r="J20" s="255"/>
      <c r="K20" s="298"/>
    </row>
    <row r="21" spans="1:11" s="273" customFormat="1" ht="19.5" customHeight="1">
      <c r="A21" s="305"/>
      <c r="B21" s="262"/>
      <c r="C21" s="255"/>
      <c r="D21" s="306"/>
      <c r="E21" s="255"/>
      <c r="F21" s="255"/>
      <c r="G21" s="255"/>
      <c r="H21" s="255"/>
      <c r="I21" s="255"/>
      <c r="J21" s="255"/>
      <c r="K21" s="298"/>
    </row>
    <row r="22" spans="1:11" s="273" customFormat="1" ht="19.5" customHeight="1">
      <c r="A22" s="305"/>
      <c r="B22" s="262"/>
      <c r="C22" s="255"/>
      <c r="D22" s="306"/>
      <c r="E22" s="255"/>
      <c r="F22" s="255"/>
      <c r="G22" s="255"/>
      <c r="H22" s="255"/>
      <c r="I22" s="255"/>
      <c r="J22" s="255"/>
      <c r="K22" s="298"/>
    </row>
    <row r="23" spans="1:11" s="273" customFormat="1" ht="19.5" customHeight="1">
      <c r="A23" s="305"/>
      <c r="B23" s="262"/>
      <c r="C23" s="255"/>
      <c r="D23" s="306"/>
      <c r="E23" s="255"/>
      <c r="F23" s="255"/>
      <c r="G23" s="255"/>
      <c r="H23" s="255"/>
      <c r="I23" s="255"/>
      <c r="J23" s="255"/>
      <c r="K23" s="298"/>
    </row>
    <row r="24" spans="1:11" s="273" customFormat="1" ht="19.5" customHeight="1">
      <c r="A24" s="305"/>
      <c r="B24" s="262"/>
      <c r="C24" s="255"/>
      <c r="D24" s="306"/>
      <c r="E24" s="255"/>
      <c r="F24" s="255"/>
      <c r="G24" s="255"/>
      <c r="H24" s="255"/>
      <c r="I24" s="255"/>
      <c r="J24" s="255"/>
      <c r="K24" s="298"/>
    </row>
    <row r="25" spans="1:11" s="273" customFormat="1" ht="19.5" customHeight="1">
      <c r="A25" s="305"/>
      <c r="B25" s="262"/>
      <c r="C25" s="255"/>
      <c r="D25" s="306"/>
      <c r="E25" s="255"/>
      <c r="F25" s="255"/>
      <c r="G25" s="255"/>
      <c r="H25" s="255"/>
      <c r="I25" s="255"/>
      <c r="J25" s="255"/>
      <c r="K25" s="298"/>
    </row>
    <row r="26" spans="1:11" s="273" customFormat="1" ht="19.5" customHeight="1">
      <c r="A26" s="305"/>
      <c r="B26" s="262"/>
      <c r="C26" s="255"/>
      <c r="D26" s="306"/>
      <c r="E26" s="255"/>
      <c r="F26" s="255"/>
      <c r="G26" s="255"/>
      <c r="H26" s="255"/>
      <c r="I26" s="255"/>
      <c r="J26" s="255"/>
      <c r="K26" s="298"/>
    </row>
    <row r="27" spans="1:11" s="273" customFormat="1" ht="19.5" customHeight="1">
      <c r="A27" s="304" t="s">
        <v>42</v>
      </c>
      <c r="B27" s="307"/>
      <c r="C27" s="291"/>
      <c r="D27" s="304"/>
      <c r="E27" s="291"/>
      <c r="F27" s="291">
        <f>SUM(F5:F26)</f>
        <v>0</v>
      </c>
      <c r="G27" s="291"/>
      <c r="H27" s="291">
        <f>SUM(H5:H26)</f>
        <v>0</v>
      </c>
      <c r="I27" s="291">
        <f>H27+F27</f>
        <v>0</v>
      </c>
      <c r="J27" s="291"/>
      <c r="K27" s="298"/>
    </row>
  </sheetData>
  <mergeCells count="6">
    <mergeCell ref="A1:J1"/>
    <mergeCell ref="D3:D4"/>
    <mergeCell ref="J3:J4"/>
    <mergeCell ref="A3:A4"/>
    <mergeCell ref="B3:B4"/>
    <mergeCell ref="C3:C4"/>
  </mergeCells>
  <phoneticPr fontId="3" type="noConversion"/>
  <printOptions horizontalCentered="1"/>
  <pageMargins left="0.23622047244094491" right="0.27559055118110237" top="0.47244094488188981" bottom="0.39370078740157483" header="0.47244094488188981" footer="0.31496062992125984"/>
  <pageSetup paperSize="9" scale="98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  <pageSetUpPr fitToPage="1"/>
  </sheetPr>
  <dimension ref="A1:T82"/>
  <sheetViews>
    <sheetView topLeftCell="A55" zoomScale="85" zoomScaleNormal="85" workbookViewId="0">
      <selection activeCell="N22" sqref="N22"/>
    </sheetView>
  </sheetViews>
  <sheetFormatPr defaultColWidth="7.109375" defaultRowHeight="20.100000000000001" customHeight="1"/>
  <cols>
    <col min="1" max="1" width="28.44140625" style="78" customWidth="1"/>
    <col min="2" max="2" width="19.88671875" style="124" customWidth="1"/>
    <col min="3" max="3" width="5.109375" style="77" customWidth="1"/>
    <col min="4" max="4" width="4.88671875" style="157" customWidth="1"/>
    <col min="5" max="5" width="9.77734375" style="156" customWidth="1"/>
    <col min="6" max="6" width="11.77734375" style="156" customWidth="1"/>
    <col min="7" max="7" width="9.77734375" style="154" customWidth="1"/>
    <col min="8" max="8" width="11.77734375" style="156" customWidth="1"/>
    <col min="9" max="9" width="12.44140625" style="156" customWidth="1"/>
    <col min="10" max="10" width="6" style="157" customWidth="1"/>
    <col min="11" max="11" width="9.77734375" style="156" customWidth="1"/>
    <col min="12" max="12" width="11.77734375" style="156" customWidth="1"/>
    <col min="13" max="13" width="9.77734375" style="154" customWidth="1"/>
    <col min="14" max="14" width="11.77734375" style="156" customWidth="1"/>
    <col min="15" max="15" width="12.44140625" style="156" customWidth="1"/>
    <col min="16" max="16" width="4.88671875" style="156" customWidth="1"/>
    <col min="17" max="17" width="11" style="156" customWidth="1"/>
    <col min="18" max="18" width="9.33203125" style="122" customWidth="1"/>
    <col min="19" max="20" width="12.44140625" style="156" customWidth="1"/>
    <col min="21" max="16384" width="7.109375" style="156"/>
  </cols>
  <sheetData>
    <row r="1" spans="1:20" s="33" customFormat="1" ht="21" customHeight="1">
      <c r="A1" s="359" t="s">
        <v>1</v>
      </c>
      <c r="B1" s="359"/>
      <c r="C1" s="359"/>
      <c r="D1" s="359"/>
      <c r="E1" s="359"/>
      <c r="F1" s="359"/>
      <c r="G1" s="359"/>
      <c r="H1" s="359"/>
      <c r="I1" s="359"/>
      <c r="J1" s="359"/>
      <c r="K1" s="359"/>
      <c r="L1" s="359"/>
      <c r="M1" s="359"/>
      <c r="N1" s="359"/>
      <c r="O1" s="359"/>
      <c r="P1" s="359"/>
      <c r="Q1" s="359"/>
      <c r="R1" s="359"/>
      <c r="S1" s="73"/>
      <c r="T1" s="73"/>
    </row>
    <row r="2" spans="1:20" s="152" customFormat="1" ht="21" customHeight="1">
      <c r="A2" s="143" t="str">
        <f>"공사명 : "&amp;표지!$A$7&amp;" "&amp;표지!$A$9</f>
        <v>공사명 : 종합의료복합단지(2단계) 화물용 엘리베이터 구매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74"/>
      <c r="T2" s="74"/>
    </row>
    <row r="3" spans="1:20" s="152" customFormat="1" ht="21" customHeight="1" thickBot="1">
      <c r="A3" s="271"/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74"/>
      <c r="T3" s="74"/>
    </row>
    <row r="4" spans="1:20" ht="21.95" customHeight="1">
      <c r="A4" s="369" t="s">
        <v>79</v>
      </c>
      <c r="B4" s="371" t="s">
        <v>80</v>
      </c>
      <c r="C4" s="373" t="s">
        <v>62</v>
      </c>
      <c r="D4" s="375" t="s">
        <v>89</v>
      </c>
      <c r="E4" s="376"/>
      <c r="F4" s="376"/>
      <c r="G4" s="376"/>
      <c r="H4" s="376"/>
      <c r="I4" s="377"/>
      <c r="J4" s="378" t="s">
        <v>88</v>
      </c>
      <c r="K4" s="376"/>
      <c r="L4" s="376"/>
      <c r="M4" s="376"/>
      <c r="N4" s="376"/>
      <c r="O4" s="377"/>
      <c r="P4" s="378" t="s">
        <v>81</v>
      </c>
      <c r="Q4" s="376"/>
      <c r="R4" s="379" t="s">
        <v>82</v>
      </c>
      <c r="S4" s="76"/>
      <c r="T4" s="76"/>
    </row>
    <row r="5" spans="1:20" ht="12.75" customHeight="1">
      <c r="A5" s="370"/>
      <c r="B5" s="372"/>
      <c r="C5" s="374"/>
      <c r="D5" s="366" t="s">
        <v>63</v>
      </c>
      <c r="E5" s="164" t="s">
        <v>64</v>
      </c>
      <c r="F5" s="164"/>
      <c r="G5" s="164" t="s">
        <v>83</v>
      </c>
      <c r="H5" s="164"/>
      <c r="I5" s="166" t="s">
        <v>84</v>
      </c>
      <c r="J5" s="367" t="s">
        <v>63</v>
      </c>
      <c r="K5" s="164" t="s">
        <v>64</v>
      </c>
      <c r="L5" s="164"/>
      <c r="M5" s="164" t="s">
        <v>83</v>
      </c>
      <c r="N5" s="164"/>
      <c r="O5" s="165" t="s">
        <v>84</v>
      </c>
      <c r="P5" s="368" t="s">
        <v>63</v>
      </c>
      <c r="Q5" s="361" t="s">
        <v>85</v>
      </c>
      <c r="R5" s="380"/>
      <c r="S5" s="76"/>
      <c r="T5" s="76"/>
    </row>
    <row r="6" spans="1:20" ht="12.75" customHeight="1">
      <c r="A6" s="370"/>
      <c r="B6" s="372"/>
      <c r="C6" s="374"/>
      <c r="D6" s="366"/>
      <c r="E6" s="272" t="s">
        <v>86</v>
      </c>
      <c r="F6" s="272" t="s">
        <v>87</v>
      </c>
      <c r="G6" s="160" t="s">
        <v>86</v>
      </c>
      <c r="H6" s="272" t="s">
        <v>87</v>
      </c>
      <c r="I6" s="166" t="s">
        <v>87</v>
      </c>
      <c r="J6" s="367"/>
      <c r="K6" s="272" t="s">
        <v>86</v>
      </c>
      <c r="L6" s="272" t="s">
        <v>87</v>
      </c>
      <c r="M6" s="160" t="s">
        <v>86</v>
      </c>
      <c r="N6" s="272" t="s">
        <v>87</v>
      </c>
      <c r="O6" s="166" t="s">
        <v>87</v>
      </c>
      <c r="P6" s="368"/>
      <c r="Q6" s="361"/>
      <c r="R6" s="380"/>
      <c r="S6" s="76"/>
      <c r="T6" s="76"/>
    </row>
    <row r="7" spans="1:20" s="254" customFormat="1" ht="21.95" customHeight="1">
      <c r="A7" s="286" t="s">
        <v>92</v>
      </c>
      <c r="B7" s="276"/>
      <c r="C7" s="277"/>
      <c r="D7" s="281"/>
      <c r="E7" s="275"/>
      <c r="F7" s="275"/>
      <c r="G7" s="275"/>
      <c r="H7" s="275"/>
      <c r="I7" s="279"/>
      <c r="J7" s="278"/>
      <c r="K7" s="275"/>
      <c r="L7" s="275"/>
      <c r="M7" s="275"/>
      <c r="N7" s="275"/>
      <c r="O7" s="279"/>
      <c r="P7" s="274"/>
      <c r="Q7" s="275"/>
      <c r="R7" s="162"/>
      <c r="S7" s="187"/>
      <c r="T7" s="187"/>
    </row>
    <row r="8" spans="1:20" s="254" customFormat="1" ht="22.5" customHeight="1">
      <c r="A8" s="252" t="e">
        <f t="array" aca="1" ref="A8" ca="1">IF(COUNTIF(#REF!,공량산출서!$A64:$B64)&lt;ROW(공량산출서!A$1),"",OFFSET(공량산출서!A$1,SMALL(IF(#REF!=공량산출서!$A64:$B64,ROW(공량산출서!$A64)),ROW(공량산출서!A$1))-1,))</f>
        <v>#REF!</v>
      </c>
      <c r="B8" s="262" t="e">
        <f t="array" aca="1" ref="B8" ca="1">IF(COUNTIF(#REF!,공량산출서!$A64:$B64)&lt;ROW(공량산출서!B$1),"",OFFSET(공량산출서!B$1,SMALL(IF(#REF!=공량산출서!$A64:$B64,ROW(공량산출서!$A64)),ROW(공량산출서!B$1))-1,))</f>
        <v>#REF!</v>
      </c>
      <c r="C8" s="203" t="e">
        <f t="array" aca="1" ref="C8" ca="1">IF(COUNTIF(#REF!,공량산출서!$A64:$B64)&lt;ROW(공량산출서!Q$1),"",OFFSET(공량산출서!Q$1,SMALL(IF(#REF!=공량산출서!$A64:$B64,ROW(공량산출서!$A64)),ROW(공량산출서!Q$1))-1,))</f>
        <v>#REF!</v>
      </c>
      <c r="D8" s="300">
        <v>18</v>
      </c>
      <c r="E8" s="255">
        <v>7790000</v>
      </c>
      <c r="F8" s="255">
        <f>E8*D8</f>
        <v>140220000</v>
      </c>
      <c r="G8" s="256">
        <v>102577.14000000001</v>
      </c>
      <c r="H8" s="255">
        <f>G8*D8</f>
        <v>1846388.5200000003</v>
      </c>
      <c r="I8" s="203">
        <f>H8+F8</f>
        <v>142066388.52000001</v>
      </c>
      <c r="J8" s="296" t="e">
        <f t="array" aca="1" ref="J8" ca="1">IF(COUNTIF(#REF!,공량산출서!$A64:$B64)&lt;ROW(공량산출서!R$1),"",OFFSET(공량산출서!R$1,SMALL(IF(#REF!=공량산출서!$A64:$B64,ROW(공량산출서!$A64)),ROW(공량산출서!R$1))-1,))</f>
        <v>#REF!</v>
      </c>
      <c r="K8" s="255" t="e">
        <f t="array" aca="1" ref="K8" ca="1">IF(COUNTIF(#REF!,공량산출서!$A64:$B64)&lt;ROW(공량산출서!S$1),"",OFFSET(공량산출서!S$1,SMALL(IF(#REF!=공량산출서!$A64:$B64,ROW(공량산출서!$A64)),ROW(공량산출서!S$1))-1,))</f>
        <v>#REF!</v>
      </c>
      <c r="L8" s="255" t="e">
        <f ca="1">K8*J8</f>
        <v>#REF!</v>
      </c>
      <c r="M8" s="255" t="e">
        <f t="array" aca="1" ref="M8" ca="1">IF(COUNTIF(#REF!,공량산출서!$A64:$B64)&lt;ROW(공량산출서!P$1),"",OFFSET(공량산출서!P$1,SMALL(IF(#REF!=공량산출서!$A64:$B64,ROW(공량산출서!$A64)),ROW(공량산출서!P$1))-1,))</f>
        <v>#REF!</v>
      </c>
      <c r="N8" s="255" t="e">
        <f ca="1">M8*J8</f>
        <v>#REF!</v>
      </c>
      <c r="O8" s="203" t="e">
        <f ca="1">N8+L8</f>
        <v>#REF!</v>
      </c>
      <c r="P8" s="188" t="e">
        <f ca="1">J8-D8</f>
        <v>#REF!</v>
      </c>
      <c r="Q8" s="255" t="e">
        <f ca="1">O8-I8</f>
        <v>#REF!</v>
      </c>
      <c r="R8" s="268" t="e">
        <f t="array" aca="1" ref="R8" ca="1">IF(COUNTIF(#REF!,공량산출서!$A64:$B64)&lt;ROW(공량산출서!O$1),"",OFFSET(공량산출서!O$1,SMALL(IF(#REF!=공량산출서!$A64:$B64,ROW(공량산출서!$A64)),ROW(공량산출서!O$1))-1,))</f>
        <v>#REF!</v>
      </c>
      <c r="S8" s="187"/>
      <c r="T8" s="187"/>
    </row>
    <row r="9" spans="1:20" s="254" customFormat="1" ht="22.5" customHeight="1">
      <c r="A9" s="252" t="e">
        <f t="array" aca="1" ref="A9" ca="1">IF(COUNTIF(#REF!,공량산출서!$A65:$B65)&lt;ROW(공량산출서!A$1),"",OFFSET(공량산출서!A$1,SMALL(IF(#REF!=공량산출서!$A65:$B65,ROW(공량산출서!$A65)),ROW(공량산출서!A$1))-1,))</f>
        <v>#REF!</v>
      </c>
      <c r="B9" s="262" t="e">
        <f t="array" aca="1" ref="B9" ca="1">IF(COUNTIF(#REF!,공량산출서!$A65:$B65)&lt;ROW(공량산출서!B$1),"",OFFSET(공량산출서!B$1,SMALL(IF(#REF!=공량산출서!$A65:$B65,ROW(공량산출서!$A65)),ROW(공량산출서!B$1))-1,))</f>
        <v>#REF!</v>
      </c>
      <c r="C9" s="203" t="e">
        <f t="array" aca="1" ref="C9" ca="1">IF(COUNTIF(#REF!,공량산출서!$A65:$B65)&lt;ROW(공량산출서!Q$1),"",OFFSET(공량산출서!Q$1,SMALL(IF(#REF!=공량산출서!$A65:$B65,ROW(공량산출서!$A65)),ROW(공량산출서!Q$1))-1,))</f>
        <v>#REF!</v>
      </c>
      <c r="D9" s="300">
        <v>1</v>
      </c>
      <c r="E9" s="255">
        <v>3610000</v>
      </c>
      <c r="F9" s="255">
        <f>E9*D9</f>
        <v>3610000</v>
      </c>
      <c r="G9" s="255">
        <v>168994.26</v>
      </c>
      <c r="H9" s="255">
        <f>G9*D9</f>
        <v>168994.26</v>
      </c>
      <c r="I9" s="203">
        <f>H9+F9</f>
        <v>3778994.26</v>
      </c>
      <c r="J9" s="296" t="e">
        <f t="array" aca="1" ref="J9" ca="1">IF(COUNTIF(#REF!,공량산출서!$A65:$B65)&lt;ROW(공량산출서!R$1),"",OFFSET(공량산출서!R$1,SMALL(IF(#REF!=공량산출서!$A65:$B65,ROW(공량산출서!$A65)),ROW(공량산출서!R$1))-1,))</f>
        <v>#REF!</v>
      </c>
      <c r="K9" s="255" t="e">
        <f t="array" aca="1" ref="K9" ca="1">IF(COUNTIF(#REF!,공량산출서!$A65:$B65)&lt;ROW(공량산출서!S$1),"",OFFSET(공량산출서!S$1,SMALL(IF(#REF!=공량산출서!$A65:$B65,ROW(공량산출서!$A65)),ROW(공량산출서!S$1))-1,))</f>
        <v>#REF!</v>
      </c>
      <c r="L9" s="255" t="e">
        <f ca="1">K9*J9</f>
        <v>#REF!</v>
      </c>
      <c r="M9" s="255" t="e">
        <f t="array" aca="1" ref="M9" ca="1">IF(COUNTIF(#REF!,공량산출서!$A65:$B65)&lt;ROW(공량산출서!P$1),"",OFFSET(공량산출서!P$1,SMALL(IF(#REF!=공량산출서!$A65:$B65,ROW(공량산출서!$A65)),ROW(공량산출서!P$1))-1,))</f>
        <v>#REF!</v>
      </c>
      <c r="N9" s="255" t="e">
        <f ca="1">M9*J9</f>
        <v>#REF!</v>
      </c>
      <c r="O9" s="203" t="e">
        <f ca="1">N9+L9</f>
        <v>#REF!</v>
      </c>
      <c r="P9" s="188" t="e">
        <f ca="1">J9-D9</f>
        <v>#REF!</v>
      </c>
      <c r="Q9" s="255" t="e">
        <f ca="1">O9-I9</f>
        <v>#REF!</v>
      </c>
      <c r="R9" s="268" t="e">
        <f t="array" aca="1" ref="R9" ca="1">IF(COUNTIF(#REF!,공량산출서!$A65:$B65)&lt;ROW(공량산출서!O$1),"",OFFSET(공량산출서!O$1,SMALL(IF(#REF!=공량산출서!$A65:$B65,ROW(공량산출서!$A65)),ROW(공량산출서!O$1))-1,))</f>
        <v>#REF!</v>
      </c>
      <c r="S9" s="187"/>
      <c r="T9" s="187"/>
    </row>
    <row r="10" spans="1:20" s="254" customFormat="1" ht="22.5" customHeight="1">
      <c r="A10" s="252" t="e">
        <f t="array" aca="1" ref="A10" ca="1">IF(COUNTIF(#REF!,공량산출서!$A66:$B66)&lt;ROW(공량산출서!A$1),"",OFFSET(공량산출서!A$1,SMALL(IF(#REF!=공량산출서!$A66:$B66,ROW(공량산출서!$A66)),ROW(공량산출서!A$1))-1,))</f>
        <v>#REF!</v>
      </c>
      <c r="B10" s="262" t="e">
        <f t="array" aca="1" ref="B10" ca="1">IF(COUNTIF(#REF!,공량산출서!$A66:$B66)&lt;ROW(공량산출서!B$1),"",OFFSET(공량산출서!B$1,SMALL(IF(#REF!=공량산출서!$A66:$B66,ROW(공량산출서!$A66)),ROW(공량산출서!B$1))-1,))</f>
        <v>#REF!</v>
      </c>
      <c r="C10" s="203" t="e">
        <f t="array" aca="1" ref="C10" ca="1">IF(COUNTIF(#REF!,공량산출서!$A66:$B66)&lt;ROW(공량산출서!Q$1),"",OFFSET(공량산출서!Q$1,SMALL(IF(#REF!=공량산출서!$A66:$B66,ROW(공량산출서!$A66)),ROW(공량산출서!Q$1))-1,))</f>
        <v>#REF!</v>
      </c>
      <c r="D10" s="300">
        <v>8</v>
      </c>
      <c r="E10" s="255">
        <v>3610000</v>
      </c>
      <c r="F10" s="255">
        <f>E10*D10</f>
        <v>28880000</v>
      </c>
      <c r="G10" s="255">
        <v>168994.26</v>
      </c>
      <c r="H10" s="255">
        <f>G10*D10</f>
        <v>1351954.08</v>
      </c>
      <c r="I10" s="203">
        <f>H10+F10</f>
        <v>30231954.079999998</v>
      </c>
      <c r="J10" s="296" t="e">
        <f t="array" aca="1" ref="J10" ca="1">IF(COUNTIF(#REF!,공량산출서!$A66:$B66)&lt;ROW(공량산출서!R$1),"",OFFSET(공량산출서!R$1,SMALL(IF(#REF!=공량산출서!$A66:$B66,ROW(공량산출서!$A66)),ROW(공량산출서!R$1))-1,))</f>
        <v>#REF!</v>
      </c>
      <c r="K10" s="255" t="e">
        <f t="array" aca="1" ref="K10" ca="1">IF(COUNTIF(#REF!,공량산출서!$A66:$B66)&lt;ROW(공량산출서!S$1),"",OFFSET(공량산출서!S$1,SMALL(IF(#REF!=공량산출서!$A66:$B66,ROW(공량산출서!$A66)),ROW(공량산출서!S$1))-1,))</f>
        <v>#REF!</v>
      </c>
      <c r="L10" s="255" t="e">
        <f ca="1">K10*J10</f>
        <v>#REF!</v>
      </c>
      <c r="M10" s="255" t="e">
        <f t="array" aca="1" ref="M10" ca="1">IF(COUNTIF(#REF!,공량산출서!$A66:$B66)&lt;ROW(공량산출서!P$1),"",OFFSET(공량산출서!P$1,SMALL(IF(#REF!=공량산출서!$A66:$B66,ROW(공량산출서!$A66)),ROW(공량산출서!P$1))-1,))</f>
        <v>#REF!</v>
      </c>
      <c r="N10" s="255" t="e">
        <f ca="1">M10*J10</f>
        <v>#REF!</v>
      </c>
      <c r="O10" s="203" t="e">
        <f ca="1">N10+L10</f>
        <v>#REF!</v>
      </c>
      <c r="P10" s="188" t="e">
        <f ca="1">J10-D10</f>
        <v>#REF!</v>
      </c>
      <c r="Q10" s="255" t="e">
        <f ca="1">O10-I10</f>
        <v>#REF!</v>
      </c>
      <c r="R10" s="268" t="e">
        <f t="array" aca="1" ref="R10" ca="1">IF(COUNTIF(#REF!,공량산출서!$A66:$B66)&lt;ROW(공량산출서!O$1),"",OFFSET(공량산출서!O$1,SMALL(IF(#REF!=공량산출서!$A66:$B66,ROW(공량산출서!$A66)),ROW(공량산출서!O$1))-1,))</f>
        <v>#REF!</v>
      </c>
      <c r="S10" s="187"/>
      <c r="T10" s="187"/>
    </row>
    <row r="11" spans="1:20" s="254" customFormat="1" ht="21.95" customHeight="1">
      <c r="A11" s="205" t="s">
        <v>44</v>
      </c>
      <c r="B11" s="262" t="s">
        <v>65</v>
      </c>
      <c r="C11" s="203" t="s">
        <v>4</v>
      </c>
      <c r="D11" s="300">
        <v>2</v>
      </c>
      <c r="E11" s="256">
        <v>39900000</v>
      </c>
      <c r="F11" s="255">
        <f t="shared" ref="F11:F14" si="0">E11*D11</f>
        <v>79800000</v>
      </c>
      <c r="G11" s="256">
        <v>168994.26</v>
      </c>
      <c r="H11" s="255">
        <f t="shared" ref="H11:H14" si="1">G11*D11</f>
        <v>337988.52</v>
      </c>
      <c r="I11" s="203">
        <f t="shared" ref="I11:I14" si="2">H11+F11</f>
        <v>80137988.519999996</v>
      </c>
      <c r="J11" s="296">
        <v>5</v>
      </c>
      <c r="K11" s="255">
        <v>39900000</v>
      </c>
      <c r="L11" s="255">
        <f t="shared" ref="L11:L14" si="3">K11*J11</f>
        <v>199500000</v>
      </c>
      <c r="M11" s="255">
        <v>168994.26</v>
      </c>
      <c r="N11" s="255">
        <f t="shared" ref="N11:N14" si="4">M11*J11</f>
        <v>844971.3</v>
      </c>
      <c r="O11" s="203">
        <f t="shared" ref="O11:O14" si="5">N11+L11</f>
        <v>200344971.30000001</v>
      </c>
      <c r="P11" s="188">
        <f t="shared" ref="P11:P14" si="6">J11-D11</f>
        <v>3</v>
      </c>
      <c r="Q11" s="255">
        <f t="shared" ref="Q11:Q14" si="7">O11-I11</f>
        <v>120206982.78000002</v>
      </c>
      <c r="R11" s="268" t="e">
        <f>공량산출서!O15</f>
        <v>#REF!</v>
      </c>
      <c r="S11" s="187"/>
      <c r="T11" s="187"/>
    </row>
    <row r="12" spans="1:20" s="254" customFormat="1" ht="21.95" customHeight="1">
      <c r="A12" s="205" t="s">
        <v>44</v>
      </c>
      <c r="B12" s="262" t="s">
        <v>91</v>
      </c>
      <c r="C12" s="203" t="s">
        <v>4</v>
      </c>
      <c r="D12" s="300">
        <v>2</v>
      </c>
      <c r="E12" s="256">
        <v>28500000</v>
      </c>
      <c r="F12" s="255">
        <f t="shared" si="0"/>
        <v>57000000</v>
      </c>
      <c r="G12" s="256">
        <v>168994.26</v>
      </c>
      <c r="H12" s="255">
        <f t="shared" si="1"/>
        <v>337988.52</v>
      </c>
      <c r="I12" s="203">
        <f t="shared" si="2"/>
        <v>57337988.520000003</v>
      </c>
      <c r="J12" s="296">
        <v>0</v>
      </c>
      <c r="K12" s="255">
        <v>28500000</v>
      </c>
      <c r="L12" s="255">
        <f t="shared" si="3"/>
        <v>0</v>
      </c>
      <c r="M12" s="255">
        <v>168994.26</v>
      </c>
      <c r="N12" s="255">
        <f t="shared" si="4"/>
        <v>0</v>
      </c>
      <c r="O12" s="203">
        <f t="shared" si="5"/>
        <v>0</v>
      </c>
      <c r="P12" s="188">
        <f t="shared" si="6"/>
        <v>-2</v>
      </c>
      <c r="Q12" s="255">
        <f t="shared" si="7"/>
        <v>-57337988.520000003</v>
      </c>
      <c r="R12" s="268" t="e">
        <f>공량산출서!O15</f>
        <v>#REF!</v>
      </c>
      <c r="S12" s="187"/>
      <c r="T12" s="187"/>
    </row>
    <row r="13" spans="1:20" s="254" customFormat="1" ht="21.95" customHeight="1">
      <c r="A13" s="252" t="e">
        <f>공량산출서!A14</f>
        <v>#REF!</v>
      </c>
      <c r="B13" s="262" t="e">
        <f>공량산출서!B14</f>
        <v>#REF!</v>
      </c>
      <c r="C13" s="203" t="e">
        <f>공량산출서!Q14</f>
        <v>#REF!</v>
      </c>
      <c r="D13" s="300">
        <v>0</v>
      </c>
      <c r="E13" s="255">
        <v>120000</v>
      </c>
      <c r="F13" s="255">
        <f>E13*D13</f>
        <v>0</v>
      </c>
      <c r="G13" s="255">
        <v>0</v>
      </c>
      <c r="H13" s="255">
        <f>G13*D13</f>
        <v>0</v>
      </c>
      <c r="I13" s="203">
        <f>H13+F13</f>
        <v>0</v>
      </c>
      <c r="J13" s="296">
        <v>104</v>
      </c>
      <c r="K13" s="255" t="e">
        <f>공량산출서!S14</f>
        <v>#REF!</v>
      </c>
      <c r="L13" s="255" t="e">
        <f>K13*J13</f>
        <v>#REF!</v>
      </c>
      <c r="M13" s="255" t="e">
        <f>공량산출서!P14</f>
        <v>#REF!</v>
      </c>
      <c r="N13" s="255" t="e">
        <f>M13*J13</f>
        <v>#REF!</v>
      </c>
      <c r="O13" s="203" t="e">
        <f>N13+L13</f>
        <v>#REF!</v>
      </c>
      <c r="P13" s="188">
        <f>J13-D13</f>
        <v>104</v>
      </c>
      <c r="Q13" s="255" t="e">
        <f>O13-I13</f>
        <v>#REF!</v>
      </c>
      <c r="R13" s="268" t="str">
        <f>공량산출서!O14</f>
        <v>노무비없음</v>
      </c>
      <c r="S13" s="187"/>
      <c r="T13" s="187"/>
    </row>
    <row r="14" spans="1:20" s="254" customFormat="1" ht="21.95" customHeight="1">
      <c r="A14" s="205" t="s">
        <v>59</v>
      </c>
      <c r="B14" s="262" t="s">
        <v>60</v>
      </c>
      <c r="C14" s="203" t="s">
        <v>3</v>
      </c>
      <c r="D14" s="300">
        <v>18</v>
      </c>
      <c r="E14" s="256">
        <v>1615000</v>
      </c>
      <c r="F14" s="255">
        <f t="shared" si="0"/>
        <v>29070000</v>
      </c>
      <c r="G14" s="256">
        <v>0</v>
      </c>
      <c r="H14" s="255">
        <f t="shared" si="1"/>
        <v>0</v>
      </c>
      <c r="I14" s="203">
        <f t="shared" si="2"/>
        <v>29070000</v>
      </c>
      <c r="J14" s="296">
        <v>5</v>
      </c>
      <c r="K14" s="255">
        <v>1615000</v>
      </c>
      <c r="L14" s="255">
        <f t="shared" si="3"/>
        <v>8075000</v>
      </c>
      <c r="M14" s="255">
        <v>0</v>
      </c>
      <c r="N14" s="255">
        <f t="shared" si="4"/>
        <v>0</v>
      </c>
      <c r="O14" s="203">
        <f t="shared" si="5"/>
        <v>8075000</v>
      </c>
      <c r="P14" s="188">
        <f t="shared" si="6"/>
        <v>-13</v>
      </c>
      <c r="Q14" s="255">
        <f t="shared" si="7"/>
        <v>-20995000</v>
      </c>
      <c r="R14" s="268" t="e">
        <f>공량산출서!O10</f>
        <v>#REF!</v>
      </c>
      <c r="S14" s="187"/>
      <c r="T14" s="187"/>
    </row>
    <row r="15" spans="1:20" s="254" customFormat="1" ht="21.95" customHeight="1">
      <c r="A15" s="252" t="e">
        <f t="array" aca="1" ref="A15" ca="1">IF(COUNTIF(#REF!,공량산출서!$A60:$B60)&lt;ROW(공량산출서!A$1),"",OFFSET(공량산출서!A$1,SMALL(IF(#REF!=공량산출서!$A60:$B60,ROW(공량산출서!$A60)),ROW(공량산출서!A$1))-1,))</f>
        <v>#REF!</v>
      </c>
      <c r="B15" s="262" t="e">
        <f t="array" aca="1" ref="B15" ca="1">IF(COUNTIF(#REF!,공량산출서!$A60:$B60)&lt;ROW(공량산출서!B$1),"",OFFSET(공량산출서!B$1,SMALL(IF(#REF!=공량산출서!$A60:$B60,ROW(공량산출서!$A60)),ROW(공량산출서!B$1))-1,))</f>
        <v>#REF!</v>
      </c>
      <c r="C15" s="203" t="e">
        <f t="array" aca="1" ref="C15" ca="1">IF(COUNTIF(#REF!,공량산출서!$A60:$B60)&lt;ROW(공량산출서!Q$1),"",OFFSET(공량산출서!Q$1,SMALL(IF(#REF!=공량산출서!$A60:$B60,ROW(공량산출서!$A60)),ROW(공량산출서!Q$1))-1,))</f>
        <v>#REF!</v>
      </c>
      <c r="D15" s="300">
        <v>0</v>
      </c>
      <c r="E15" s="255">
        <v>12000000</v>
      </c>
      <c r="F15" s="255">
        <f t="shared" ref="F15:F20" si="8">E15*D15</f>
        <v>0</v>
      </c>
      <c r="G15" s="255">
        <v>168994.26</v>
      </c>
      <c r="H15" s="255">
        <f t="shared" ref="H15:H20" si="9">G15*D15</f>
        <v>0</v>
      </c>
      <c r="I15" s="203">
        <f t="shared" ref="I15:I20" si="10">H15+F15</f>
        <v>0</v>
      </c>
      <c r="J15" s="296" t="e">
        <f t="array" aca="1" ref="J15" ca="1">IF(COUNTIF(#REF!,공량산출서!$A60:$B60)&lt;ROW(공량산출서!R$1),"",OFFSET(공량산출서!R$1,SMALL(IF(#REF!=공량산출서!$A60:$B60,ROW(공량산출서!$A60)),ROW(공량산출서!R$1))-1,))</f>
        <v>#REF!</v>
      </c>
      <c r="K15" s="255" t="e">
        <f t="array" aca="1" ref="K15" ca="1">IF(COUNTIF(#REF!,공량산출서!$A60:$B60)&lt;ROW(공량산출서!S$1),"",OFFSET(공량산출서!S$1,SMALL(IF(#REF!=공량산출서!$A60:$B60,ROW(공량산출서!$A60)),ROW(공량산출서!S$1))-1,))</f>
        <v>#REF!</v>
      </c>
      <c r="L15" s="255" t="e">
        <f t="shared" ref="L15:L20" ca="1" si="11">K15*J15</f>
        <v>#REF!</v>
      </c>
      <c r="M15" s="255" t="e">
        <f t="array" aca="1" ref="M15" ca="1">IF(COUNTIF(#REF!,공량산출서!$A60:$B60)&lt;ROW(공량산출서!P$1),"",OFFSET(공량산출서!P$1,SMALL(IF(#REF!=공량산출서!$A60:$B60,ROW(공량산출서!$A60)),ROW(공량산출서!P$1))-1,))</f>
        <v>#REF!</v>
      </c>
      <c r="N15" s="255" t="e">
        <f t="shared" ref="N15:N20" ca="1" si="12">M15*J15</f>
        <v>#REF!</v>
      </c>
      <c r="O15" s="203" t="e">
        <f t="shared" ref="O15:O20" ca="1" si="13">N15+L15</f>
        <v>#REF!</v>
      </c>
      <c r="P15" s="188" t="e">
        <f t="shared" ref="P15:P20" ca="1" si="14">J15-D15</f>
        <v>#REF!</v>
      </c>
      <c r="Q15" s="255" t="e">
        <f t="shared" ref="Q15:Q20" ca="1" si="15">O15-I15</f>
        <v>#REF!</v>
      </c>
      <c r="R15" s="268" t="e">
        <f t="array" aca="1" ref="R15" ca="1">IF(COUNTIF(#REF!,공량산출서!$A60:$B60)&lt;ROW(공량산출서!O$1),"",OFFSET(공량산출서!O$1,SMALL(IF(#REF!=공량산출서!$A60:$B60,ROW(공량산출서!$A60)),ROW(공량산출서!O$1))-1,))</f>
        <v>#REF!</v>
      </c>
      <c r="S15" s="187"/>
      <c r="T15" s="187"/>
    </row>
    <row r="16" spans="1:20" s="254" customFormat="1" ht="21.95" customHeight="1">
      <c r="A16" s="252" t="e">
        <f t="array" aca="1" ref="A16" ca="1">IF(COUNTIF(#REF!,공량산출서!$A61:$B61)&lt;ROW(공량산출서!A$1),"",OFFSET(공량산출서!A$1,SMALL(IF(#REF!=공량산출서!$A61:$B61,ROW(공량산출서!$A61)),ROW(공량산출서!A$1))-1,))</f>
        <v>#REF!</v>
      </c>
      <c r="B16" s="262" t="e">
        <f t="array" aca="1" ref="B16" ca="1">IF(COUNTIF(#REF!,공량산출서!$A61:$B61)&lt;ROW(공량산출서!B$1),"",OFFSET(공량산출서!B$1,SMALL(IF(#REF!=공량산출서!$A61:$B61,ROW(공량산출서!$A61)),ROW(공량산출서!B$1))-1,))</f>
        <v>#REF!</v>
      </c>
      <c r="C16" s="203" t="e">
        <f t="array" aca="1" ref="C16" ca="1">IF(COUNTIF(#REF!,공량산출서!$A61:$B61)&lt;ROW(공량산출서!Q$1),"",OFFSET(공량산출서!Q$1,SMALL(IF(#REF!=공량산출서!$A61:$B61,ROW(공량산출서!$A61)),ROW(공량산출서!Q$1))-1,))</f>
        <v>#REF!</v>
      </c>
      <c r="D16" s="300">
        <v>2</v>
      </c>
      <c r="E16" s="255">
        <v>12350000</v>
      </c>
      <c r="F16" s="255">
        <f t="shared" si="8"/>
        <v>24700000</v>
      </c>
      <c r="G16" s="255">
        <v>135410.28</v>
      </c>
      <c r="H16" s="255">
        <f t="shared" si="9"/>
        <v>270820.56</v>
      </c>
      <c r="I16" s="203">
        <f t="shared" si="10"/>
        <v>24970820.559999999</v>
      </c>
      <c r="J16" s="296" t="e">
        <f t="array" aca="1" ref="J16" ca="1">IF(COUNTIF(#REF!,공량산출서!$A61:$B61)&lt;ROW(공량산출서!R$1),"",OFFSET(공량산출서!R$1,SMALL(IF(#REF!=공량산출서!$A61:$B61,ROW(공량산출서!$A61)),ROW(공량산출서!R$1))-1,))</f>
        <v>#REF!</v>
      </c>
      <c r="K16" s="255" t="e">
        <f t="array" aca="1" ref="K16" ca="1">IF(COUNTIF(#REF!,공량산출서!$A61:$B61)&lt;ROW(공량산출서!S$1),"",OFFSET(공량산출서!S$1,SMALL(IF(#REF!=공량산출서!$A61:$B61,ROW(공량산출서!$A61)),ROW(공량산출서!S$1))-1,))</f>
        <v>#REF!</v>
      </c>
      <c r="L16" s="255" t="e">
        <f t="shared" ca="1" si="11"/>
        <v>#REF!</v>
      </c>
      <c r="M16" s="255" t="e">
        <f t="array" aca="1" ref="M16" ca="1">IF(COUNTIF(#REF!,공량산출서!$A61:$B61)&lt;ROW(공량산출서!P$1),"",OFFSET(공량산출서!P$1,SMALL(IF(#REF!=공량산출서!$A61:$B61,ROW(공량산출서!$A61)),ROW(공량산출서!P$1))-1,))</f>
        <v>#REF!</v>
      </c>
      <c r="N16" s="255" t="e">
        <f t="shared" ca="1" si="12"/>
        <v>#REF!</v>
      </c>
      <c r="O16" s="203" t="e">
        <f t="shared" ca="1" si="13"/>
        <v>#REF!</v>
      </c>
      <c r="P16" s="188" t="e">
        <f t="shared" ca="1" si="14"/>
        <v>#REF!</v>
      </c>
      <c r="Q16" s="255" t="e">
        <f t="shared" ca="1" si="15"/>
        <v>#REF!</v>
      </c>
      <c r="R16" s="268" t="e">
        <f t="array" aca="1" ref="R16" ca="1">IF(COUNTIF(#REF!,공량산출서!$A61:$B61)&lt;ROW(공량산출서!O$1),"",OFFSET(공량산출서!O$1,SMALL(IF(#REF!=공량산출서!$A61:$B61,ROW(공량산출서!$A61)),ROW(공량산출서!O$1))-1,))</f>
        <v>#REF!</v>
      </c>
      <c r="S16" s="187"/>
      <c r="T16" s="187"/>
    </row>
    <row r="17" spans="1:20" s="254" customFormat="1" ht="22.5" customHeight="1">
      <c r="A17" s="252" t="e">
        <f t="array" aca="1" ref="A17" ca="1">IF(COUNTIF(#REF!,공량산출서!$A67:$B67)&lt;ROW(공량산출서!A$1),"",OFFSET(공량산출서!A$1,SMALL(IF(#REF!=공량산출서!$A67:$B67,ROW(공량산출서!$A67)),ROW(공량산출서!A$1))-1,))</f>
        <v>#REF!</v>
      </c>
      <c r="B17" s="262" t="e">
        <f t="array" aca="1" ref="B17" ca="1">IF(COUNTIF(#REF!,공량산출서!$A67:$B67)&lt;ROW(공량산출서!B$1),"",OFFSET(공량산출서!B$1,SMALL(IF(#REF!=공량산출서!$A67:$B67,ROW(공량산출서!$A67)),ROW(공량산출서!B$1))-1,))</f>
        <v>#REF!</v>
      </c>
      <c r="C17" s="203" t="e">
        <f t="array" aca="1" ref="C17" ca="1">IF(COUNTIF(#REF!,공량산출서!$A67:$B67)&lt;ROW(공량산출서!Q$1),"",OFFSET(공량산출서!Q$1,SMALL(IF(#REF!=공량산출서!$A67:$B67,ROW(공량산출서!$A67)),ROW(공량산출서!Q$1))-1,))</f>
        <v>#REF!</v>
      </c>
      <c r="D17" s="300">
        <v>0</v>
      </c>
      <c r="E17" s="255">
        <v>8000000</v>
      </c>
      <c r="F17" s="255">
        <f t="shared" si="8"/>
        <v>0</v>
      </c>
      <c r="G17" s="255">
        <v>168994.26</v>
      </c>
      <c r="H17" s="255">
        <f t="shared" si="9"/>
        <v>0</v>
      </c>
      <c r="I17" s="203">
        <f t="shared" si="10"/>
        <v>0</v>
      </c>
      <c r="J17" s="296" t="e">
        <f t="array" aca="1" ref="J17" ca="1">IF(COUNTIF(#REF!,공량산출서!$A67:$B67)&lt;ROW(공량산출서!R$1),"",OFFSET(공량산출서!R$1,SMALL(IF(#REF!=공량산출서!$A67:$B67,ROW(공량산출서!$A67)),ROW(공량산출서!R$1))-1,))</f>
        <v>#REF!</v>
      </c>
      <c r="K17" s="255" t="e">
        <f t="array" aca="1" ref="K17" ca="1">IF(COUNTIF(#REF!,공량산출서!$A67:$B67)&lt;ROW(공량산출서!S$1),"",OFFSET(공량산출서!S$1,SMALL(IF(#REF!=공량산출서!$A67:$B67,ROW(공량산출서!$A67)),ROW(공량산출서!S$1))-1,))</f>
        <v>#REF!</v>
      </c>
      <c r="L17" s="255" t="e">
        <f t="shared" ca="1" si="11"/>
        <v>#REF!</v>
      </c>
      <c r="M17" s="255" t="e">
        <f t="array" aca="1" ref="M17" ca="1">IF(COUNTIF(#REF!,공량산출서!$A67:$B67)&lt;ROW(공량산출서!P$1),"",OFFSET(공량산출서!P$1,SMALL(IF(#REF!=공량산출서!$A67:$B67,ROW(공량산출서!$A67)),ROW(공량산출서!P$1))-1,))</f>
        <v>#REF!</v>
      </c>
      <c r="N17" s="255" t="e">
        <f t="shared" ca="1" si="12"/>
        <v>#REF!</v>
      </c>
      <c r="O17" s="203" t="e">
        <f t="shared" ca="1" si="13"/>
        <v>#REF!</v>
      </c>
      <c r="P17" s="188" t="e">
        <f t="shared" ca="1" si="14"/>
        <v>#REF!</v>
      </c>
      <c r="Q17" s="255" t="e">
        <f t="shared" ca="1" si="15"/>
        <v>#REF!</v>
      </c>
      <c r="R17" s="268" t="e">
        <f t="array" aca="1" ref="R17" ca="1">IF(COUNTIF(#REF!,공량산출서!$A67:$B67)&lt;ROW(공량산출서!O$1),"",OFFSET(공량산출서!O$1,SMALL(IF(#REF!=공량산출서!$A67:$B67,ROW(공량산출서!$A67)),ROW(공량산출서!O$1))-1,))</f>
        <v>#REF!</v>
      </c>
      <c r="S17" s="187"/>
      <c r="T17" s="187"/>
    </row>
    <row r="18" spans="1:20" s="254" customFormat="1" ht="21.95" customHeight="1">
      <c r="A18" s="252" t="e">
        <f>공량산출서!A16</f>
        <v>#REF!</v>
      </c>
      <c r="B18" s="262" t="e">
        <f>공량산출서!B16</f>
        <v>#REF!</v>
      </c>
      <c r="C18" s="203" t="e">
        <f>공량산출서!Q16</f>
        <v>#REF!</v>
      </c>
      <c r="D18" s="300">
        <v>0</v>
      </c>
      <c r="E18" s="255">
        <v>1615000</v>
      </c>
      <c r="F18" s="255">
        <f t="shared" si="8"/>
        <v>0</v>
      </c>
      <c r="G18" s="255">
        <v>168994.26</v>
      </c>
      <c r="H18" s="255">
        <f t="shared" si="9"/>
        <v>0</v>
      </c>
      <c r="I18" s="203">
        <f t="shared" si="10"/>
        <v>0</v>
      </c>
      <c r="J18" s="296">
        <v>5</v>
      </c>
      <c r="K18" s="255" t="e">
        <f>공량산출서!S16</f>
        <v>#REF!</v>
      </c>
      <c r="L18" s="255" t="e">
        <f t="shared" si="11"/>
        <v>#REF!</v>
      </c>
      <c r="M18" s="255" t="e">
        <f>공량산출서!P16</f>
        <v>#REF!</v>
      </c>
      <c r="N18" s="255" t="e">
        <f t="shared" si="12"/>
        <v>#REF!</v>
      </c>
      <c r="O18" s="203" t="e">
        <f t="shared" si="13"/>
        <v>#REF!</v>
      </c>
      <c r="P18" s="188">
        <f t="shared" si="14"/>
        <v>5</v>
      </c>
      <c r="Q18" s="255" t="e">
        <f t="shared" si="15"/>
        <v>#REF!</v>
      </c>
      <c r="R18" s="268" t="e">
        <f>공량산출서!O68</f>
        <v>#REF!</v>
      </c>
      <c r="S18" s="187"/>
      <c r="T18" s="187"/>
    </row>
    <row r="19" spans="1:20" s="254" customFormat="1" ht="21.95" customHeight="1">
      <c r="A19" s="252" t="e">
        <f t="array" aca="1" ref="A19" ca="1">IF(COUNTIF(#REF!,공량산출서!$A62:$B62)&lt;ROW(공량산출서!A$1),"",OFFSET(공량산출서!A$1,SMALL(IF(#REF!=공량산출서!$A62:$B62,ROW(공량산출서!$A62)),ROW(공량산출서!A$1))-1,))</f>
        <v>#REF!</v>
      </c>
      <c r="B19" s="262" t="e">
        <f t="array" aca="1" ref="B19" ca="1">IF(COUNTIF(#REF!,공량산출서!$A62:$B62)&lt;ROW(공량산출서!B$1),"",OFFSET(공량산출서!B$1,SMALL(IF(#REF!=공량산출서!$A62:$B62,ROW(공량산출서!$A62)),ROW(공량산출서!B$1))-1,))</f>
        <v>#REF!</v>
      </c>
      <c r="C19" s="203" t="e">
        <f t="array" aca="1" ref="C19" ca="1">IF(COUNTIF(#REF!,공량산출서!$A62:$B62)&lt;ROW(공량산출서!Q$1),"",OFFSET(공량산출서!Q$1,SMALL(IF(#REF!=공량산출서!$A62:$B62,ROW(공량산출서!$A62)),ROW(공량산출서!Q$1))-1,))</f>
        <v>#REF!</v>
      </c>
      <c r="D19" s="300">
        <v>4</v>
      </c>
      <c r="E19" s="255">
        <v>6650000</v>
      </c>
      <c r="F19" s="255">
        <f t="shared" si="8"/>
        <v>26600000</v>
      </c>
      <c r="G19" s="255">
        <v>168994.26</v>
      </c>
      <c r="H19" s="255">
        <f t="shared" si="9"/>
        <v>675977.04</v>
      </c>
      <c r="I19" s="203">
        <f t="shared" si="10"/>
        <v>27275977.039999999</v>
      </c>
      <c r="J19" s="296" t="e">
        <f t="array" aca="1" ref="J19" ca="1">IF(COUNTIF(#REF!,공량산출서!$A62:$B62)&lt;ROW(공량산출서!R$1),"",OFFSET(공량산출서!R$1,SMALL(IF(#REF!=공량산출서!$A62:$B62,ROW(공량산출서!$A62)),ROW(공량산출서!R$1))-1,))</f>
        <v>#REF!</v>
      </c>
      <c r="K19" s="255" t="e">
        <f t="array" aca="1" ref="K19" ca="1">IF(COUNTIF(#REF!,공량산출서!$A62:$B62)&lt;ROW(공량산출서!S$1),"",OFFSET(공량산출서!S$1,SMALL(IF(#REF!=공량산출서!$A62:$B62,ROW(공량산출서!$A62)),ROW(공량산출서!S$1))-1,))</f>
        <v>#REF!</v>
      </c>
      <c r="L19" s="255" t="e">
        <f t="shared" ca="1" si="11"/>
        <v>#REF!</v>
      </c>
      <c r="M19" s="255" t="e">
        <f t="array" aca="1" ref="M19" ca="1">IF(COUNTIF(#REF!,공량산출서!$A62:$B62)&lt;ROW(공량산출서!P$1),"",OFFSET(공량산출서!P$1,SMALL(IF(#REF!=공량산출서!$A62:$B62,ROW(공량산출서!$A62)),ROW(공량산출서!P$1))-1,))</f>
        <v>#REF!</v>
      </c>
      <c r="N19" s="255" t="e">
        <f t="shared" ca="1" si="12"/>
        <v>#REF!</v>
      </c>
      <c r="O19" s="203" t="e">
        <f t="shared" ca="1" si="13"/>
        <v>#REF!</v>
      </c>
      <c r="P19" s="188" t="e">
        <f t="shared" ca="1" si="14"/>
        <v>#REF!</v>
      </c>
      <c r="Q19" s="255" t="e">
        <f t="shared" ca="1" si="15"/>
        <v>#REF!</v>
      </c>
      <c r="R19" s="268" t="e">
        <f t="array" aca="1" ref="R19" ca="1">IF(COUNTIF(#REF!,공량산출서!$A62:$B62)&lt;ROW(공량산출서!O$1),"",OFFSET(공량산출서!O$1,SMALL(IF(#REF!=공량산출서!$A62:$B62,ROW(공량산출서!$A62)),ROW(공량산출서!O$1))-1,))</f>
        <v>#REF!</v>
      </c>
      <c r="S19" s="187"/>
      <c r="T19" s="187"/>
    </row>
    <row r="20" spans="1:20" s="254" customFormat="1" ht="21.95" customHeight="1">
      <c r="A20" s="252" t="e">
        <f t="array" aca="1" ref="A20" ca="1">IF(COUNTIF(#REF!,공량산출서!$A69:$B69)&lt;ROW(공량산출서!A$1),"",OFFSET(공량산출서!A$1,SMALL(IF(#REF!=공량산출서!$A69:$B69,ROW(공량산출서!$A69)),ROW(공량산출서!A$1))-1,))</f>
        <v>#REF!</v>
      </c>
      <c r="B20" s="262" t="e">
        <f t="array" aca="1" ref="B20" ca="1">IF(COUNTIF(#REF!,공량산출서!$A69:$B69)&lt;ROW(공량산출서!B$1),"",OFFSET(공량산출서!B$1,SMALL(IF(#REF!=공량산출서!$A69:$B69,ROW(공량산출서!$A69)),ROW(공량산출서!B$1))-1,))</f>
        <v>#REF!</v>
      </c>
      <c r="C20" s="203" t="e">
        <f t="array" aca="1" ref="C20" ca="1">IF(COUNTIF(#REF!,공량산출서!$A69:$B69)&lt;ROW(공량산출서!Q$1),"",OFFSET(공량산출서!Q$1,SMALL(IF(#REF!=공량산출서!$A69:$B69,ROW(공량산출서!$A69)),ROW(공량산출서!Q$1))-1,))</f>
        <v>#REF!</v>
      </c>
      <c r="D20" s="300">
        <v>4</v>
      </c>
      <c r="E20" s="255">
        <v>5700000</v>
      </c>
      <c r="F20" s="255">
        <f t="shared" si="8"/>
        <v>22800000</v>
      </c>
      <c r="G20" s="255">
        <v>0</v>
      </c>
      <c r="H20" s="255">
        <f t="shared" si="9"/>
        <v>0</v>
      </c>
      <c r="I20" s="203">
        <f t="shared" si="10"/>
        <v>22800000</v>
      </c>
      <c r="J20" s="296" t="e">
        <f t="array" aca="1" ref="J20" ca="1">IF(COUNTIF(#REF!,공량산출서!$A69:$B69)&lt;ROW(공량산출서!R$1),"",OFFSET(공량산출서!R$1,SMALL(IF(#REF!=공량산출서!$A69:$B69,ROW(공량산출서!$A69)),ROW(공량산출서!R$1))-1,))</f>
        <v>#REF!</v>
      </c>
      <c r="K20" s="255" t="e">
        <f t="array" aca="1" ref="K20" ca="1">IF(COUNTIF(#REF!,공량산출서!$A69:$B69)&lt;ROW(공량산출서!S$1),"",OFFSET(공량산출서!S$1,SMALL(IF(#REF!=공량산출서!$A69:$B69,ROW(공량산출서!$A69)),ROW(공량산출서!S$1))-1,))</f>
        <v>#REF!</v>
      </c>
      <c r="L20" s="255" t="e">
        <f t="shared" ca="1" si="11"/>
        <v>#REF!</v>
      </c>
      <c r="M20" s="255" t="e">
        <f t="array" aca="1" ref="M20" ca="1">IF(COUNTIF(#REF!,공량산출서!$A69:$B69)&lt;ROW(공량산출서!P$1),"",OFFSET(공량산출서!P$1,SMALL(IF(#REF!=공량산출서!$A69:$B69,ROW(공량산출서!$A69)),ROW(공량산출서!P$1))-1,))</f>
        <v>#REF!</v>
      </c>
      <c r="N20" s="255" t="e">
        <f t="shared" ca="1" si="12"/>
        <v>#REF!</v>
      </c>
      <c r="O20" s="203" t="e">
        <f t="shared" ca="1" si="13"/>
        <v>#REF!</v>
      </c>
      <c r="P20" s="188" t="e">
        <f t="shared" ca="1" si="14"/>
        <v>#REF!</v>
      </c>
      <c r="Q20" s="255" t="e">
        <f t="shared" ca="1" si="15"/>
        <v>#REF!</v>
      </c>
      <c r="R20" s="268" t="e">
        <f t="array" aca="1" ref="R20" ca="1">IF(COUNTIF(#REF!,공량산출서!$A69:$B69)&lt;ROW(공량산출서!O$1),"",OFFSET(공량산출서!O$1,SMALL(IF(#REF!=공량산출서!$A69:$B69,ROW(공량산출서!$A69)),ROW(공량산출서!O$1))-1,))</f>
        <v>#REF!</v>
      </c>
      <c r="S20" s="187"/>
      <c r="T20" s="187"/>
    </row>
    <row r="21" spans="1:20" s="282" customFormat="1" ht="19.5" customHeight="1">
      <c r="A21" s="289"/>
      <c r="B21" s="301"/>
      <c r="C21" s="293"/>
      <c r="D21" s="299"/>
      <c r="E21" s="287"/>
      <c r="F21" s="287"/>
      <c r="G21" s="287"/>
      <c r="H21" s="287"/>
      <c r="I21" s="288"/>
      <c r="J21" s="297"/>
      <c r="K21" s="287"/>
      <c r="L21" s="287"/>
      <c r="M21" s="287"/>
      <c r="N21" s="287"/>
      <c r="O21" s="288"/>
      <c r="P21" s="297"/>
      <c r="Q21" s="287"/>
      <c r="R21" s="288"/>
      <c r="S21" s="298"/>
      <c r="T21" s="298"/>
    </row>
    <row r="22" spans="1:20" s="282" customFormat="1" ht="20.100000000000001" customHeight="1">
      <c r="A22" s="285" t="s">
        <v>2</v>
      </c>
      <c r="B22" s="292"/>
      <c r="C22" s="295"/>
      <c r="D22" s="300"/>
      <c r="E22" s="290"/>
      <c r="F22" s="291">
        <f>SUM(F8:F21)</f>
        <v>412680000</v>
      </c>
      <c r="G22" s="291"/>
      <c r="H22" s="291">
        <f>SUM(H8:H21)</f>
        <v>4990111.5</v>
      </c>
      <c r="I22" s="294">
        <f>H22+F22</f>
        <v>417670111.5</v>
      </c>
      <c r="J22" s="296"/>
      <c r="K22" s="290"/>
      <c r="L22" s="291" t="e">
        <f ca="1">SUM(L8:L21)</f>
        <v>#REF!</v>
      </c>
      <c r="M22" s="291"/>
      <c r="N22" s="291" t="e">
        <f ca="1">SUM(N8:N21)</f>
        <v>#REF!</v>
      </c>
      <c r="O22" s="294" t="e">
        <f ca="1">N22+L22</f>
        <v>#REF!</v>
      </c>
      <c r="P22" s="283"/>
      <c r="Q22" s="291" t="e">
        <f ca="1">SUM(Q8:Q21)</f>
        <v>#REF!</v>
      </c>
      <c r="R22" s="268"/>
      <c r="S22" s="298"/>
      <c r="T22" s="298"/>
    </row>
    <row r="23" spans="1:20" s="254" customFormat="1" ht="21.95" customHeight="1">
      <c r="A23" s="286" t="s">
        <v>93</v>
      </c>
      <c r="B23" s="276"/>
      <c r="C23" s="277"/>
      <c r="D23" s="281"/>
      <c r="E23" s="275"/>
      <c r="F23" s="275"/>
      <c r="G23" s="275"/>
      <c r="H23" s="275"/>
      <c r="I23" s="279"/>
      <c r="J23" s="278"/>
      <c r="K23" s="275"/>
      <c r="L23" s="275"/>
      <c r="M23" s="275"/>
      <c r="N23" s="275"/>
      <c r="O23" s="279"/>
      <c r="P23" s="274"/>
      <c r="Q23" s="275"/>
      <c r="R23" s="162"/>
      <c r="S23" s="187"/>
      <c r="T23" s="187"/>
    </row>
    <row r="24" spans="1:20" s="254" customFormat="1" ht="21.95" customHeight="1">
      <c r="A24" s="252" t="e">
        <f t="array" aca="1" ref="A24" ca="1">IF(COUNTIF(#REF!,공량산출서!$A45:$B45)&lt;ROW(공량산출서!A$1),"",OFFSET(공량산출서!A$1,SMALL(IF(#REF!=공량산출서!$A45:$B45,ROW(공량산출서!$A45)),ROW(공량산출서!A$1))-1,))</f>
        <v>#REF!</v>
      </c>
      <c r="B24" s="262" t="e">
        <f t="array" aca="1" ref="B24" ca="1">IF(COUNTIF(#REF!,공량산출서!$A45:$B45)&lt;ROW(공량산출서!B$1),"",OFFSET(공량산출서!B$1,SMALL(IF(#REF!=공량산출서!$A45:$B45,ROW(공량산출서!$A45)),ROW(공량산출서!B$1))-1,))</f>
        <v>#REF!</v>
      </c>
      <c r="C24" s="203" t="e">
        <f t="array" aca="1" ref="C24" ca="1">IF(COUNTIF(#REF!,공량산출서!$A45:$B45)&lt;ROW(공량산출서!Q$1),"",OFFSET(공량산출서!Q$1,SMALL(IF(#REF!=공량산출서!$A45:$B45,ROW(공량산출서!$A45)),ROW(공량산출서!Q$1))-1,))</f>
        <v>#REF!</v>
      </c>
      <c r="D24" s="300">
        <v>18</v>
      </c>
      <c r="E24" s="255">
        <v>106400</v>
      </c>
      <c r="F24" s="255">
        <f t="shared" ref="F24:F36" si="16">E24*D24</f>
        <v>1915200</v>
      </c>
      <c r="G24" s="255">
        <v>67540</v>
      </c>
      <c r="H24" s="255">
        <f t="shared" ref="H24:H36" si="17">G24*D24</f>
        <v>1215720</v>
      </c>
      <c r="I24" s="203">
        <f>H24+F24</f>
        <v>3130920</v>
      </c>
      <c r="J24" s="296">
        <v>22</v>
      </c>
      <c r="K24" s="255" t="e">
        <f t="array" aca="1" ref="K24" ca="1">IF(COUNTIF(#REF!,공량산출서!$A45:$B45)&lt;ROW(공량산출서!S$1),"",OFFSET(공량산출서!S$1,SMALL(IF(#REF!=공량산출서!$A45:$B45,ROW(공량산출서!$A45)),ROW(공량산출서!S$1))-1,))</f>
        <v>#REF!</v>
      </c>
      <c r="L24" s="255" t="e">
        <f t="shared" ref="L24:L36" ca="1" si="18">K24*J24</f>
        <v>#REF!</v>
      </c>
      <c r="M24" s="255" t="e">
        <f t="array" aca="1" ref="M24" ca="1">IF(COUNTIF(#REF!,공량산출서!$A45:$B45)&lt;ROW(공량산출서!P$1),"",OFFSET(공량산출서!P$1,SMALL(IF(#REF!=공량산출서!$A45:$B45,ROW(공량산출서!$A45)),ROW(공량산출서!P$1))-1,))</f>
        <v>#REF!</v>
      </c>
      <c r="N24" s="255" t="e">
        <f t="shared" ref="N24:N36" ca="1" si="19">M24*J24</f>
        <v>#REF!</v>
      </c>
      <c r="O24" s="203" t="e">
        <f t="shared" ref="O24:O36" ca="1" si="20">N24+L24</f>
        <v>#REF!</v>
      </c>
      <c r="P24" s="188">
        <f t="shared" ref="P24:P36" si="21">J24-D24</f>
        <v>4</v>
      </c>
      <c r="Q24" s="255" t="e">
        <f t="shared" ref="Q24:Q36" ca="1" si="22">O24-I24</f>
        <v>#REF!</v>
      </c>
      <c r="R24" s="268" t="e">
        <f t="array" aca="1" ref="R24" ca="1">IF(COUNTIF(#REF!,공량산출서!$A45:$B45)&lt;ROW(공량산출서!O$1),"",OFFSET(공량산출서!O$1,SMALL(IF(#REF!=공량산출서!$A45:$B45,ROW(공량산출서!$A45)),ROW(공량산출서!O$1))-1,))</f>
        <v>#REF!</v>
      </c>
      <c r="S24" s="187"/>
      <c r="T24" s="187"/>
    </row>
    <row r="25" spans="1:20" s="254" customFormat="1" ht="21.95" customHeight="1">
      <c r="A25" s="252" t="e">
        <f t="array" aca="1" ref="A25" ca="1">IF(COUNTIF(#REF!,공량산출서!$A50:$B50)&lt;ROW(공량산출서!A$1),"",OFFSET(공량산출서!A$1,SMALL(IF(#REF!=공량산출서!$A50:$B50,ROW(공량산출서!$A50)),ROW(공량산출서!A$1))-1,))</f>
        <v>#REF!</v>
      </c>
      <c r="B25" s="262" t="e">
        <f t="array" aca="1" ref="B25" ca="1">IF(COUNTIF(#REF!,공량산출서!$A50:$B50)&lt;ROW(공량산출서!B$1),"",OFFSET(공량산출서!B$1,SMALL(IF(#REF!=공량산출서!$A50:$B50,ROW(공량산출서!$A50)),ROW(공량산출서!B$1))-1,))</f>
        <v>#REF!</v>
      </c>
      <c r="C25" s="203" t="e">
        <f t="array" aca="1" ref="C25" ca="1">IF(COUNTIF(#REF!,공량산출서!$A50:$B50)&lt;ROW(공량산출서!Q$1),"",OFFSET(공량산출서!Q$1,SMALL(IF(#REF!=공량산출서!$A50:$B50,ROW(공량산출서!$A50)),ROW(공량산출서!Q$1))-1,))</f>
        <v>#REF!</v>
      </c>
      <c r="D25" s="300">
        <v>0</v>
      </c>
      <c r="E25" s="255">
        <v>500000</v>
      </c>
      <c r="F25" s="255">
        <f t="shared" si="16"/>
        <v>0</v>
      </c>
      <c r="G25" s="255">
        <v>135410.28</v>
      </c>
      <c r="H25" s="255">
        <f t="shared" si="17"/>
        <v>0</v>
      </c>
      <c r="I25" s="203">
        <f t="shared" ref="I25" si="23">H25+F25</f>
        <v>0</v>
      </c>
      <c r="J25" s="296" t="e">
        <f t="array" aca="1" ref="J25" ca="1">IF(COUNTIF(#REF!,공량산출서!$A50:$B50)&lt;ROW(공량산출서!R$1),"",OFFSET(공량산출서!R$1,SMALL(IF(#REF!=공량산출서!$A50:$B50,ROW(공량산출서!$A50)),ROW(공량산출서!R$1))-1,))</f>
        <v>#REF!</v>
      </c>
      <c r="K25" s="255" t="e">
        <f t="array" aca="1" ref="K25" ca="1">IF(COUNTIF(#REF!,공량산출서!$A50:$B50)&lt;ROW(공량산출서!S$1),"",OFFSET(공량산출서!S$1,SMALL(IF(#REF!=공량산출서!$A50:$B50,ROW(공량산출서!$A50)),ROW(공량산출서!S$1))-1,))</f>
        <v>#REF!</v>
      </c>
      <c r="L25" s="255" t="e">
        <f t="shared" ca="1" si="18"/>
        <v>#REF!</v>
      </c>
      <c r="M25" s="255" t="e">
        <f t="array" aca="1" ref="M25" ca="1">IF(COUNTIF(#REF!,공량산출서!$A50:$B50)&lt;ROW(공량산출서!P$1),"",OFFSET(공량산출서!P$1,SMALL(IF(#REF!=공량산출서!$A50:$B50,ROW(공량산출서!$A50)),ROW(공량산출서!P$1))-1,))</f>
        <v>#REF!</v>
      </c>
      <c r="N25" s="255" t="e">
        <f t="shared" ca="1" si="19"/>
        <v>#REF!</v>
      </c>
      <c r="O25" s="203" t="e">
        <f t="shared" ca="1" si="20"/>
        <v>#REF!</v>
      </c>
      <c r="P25" s="188" t="e">
        <f t="shared" ca="1" si="21"/>
        <v>#REF!</v>
      </c>
      <c r="Q25" s="255" t="e">
        <f t="shared" ca="1" si="22"/>
        <v>#REF!</v>
      </c>
      <c r="R25" s="268" t="e">
        <f t="array" aca="1" ref="R25" ca="1">IF(COUNTIF(#REF!,공량산출서!$A50:$B50)&lt;ROW(공량산출서!O$1),"",OFFSET(공량산출서!O$1,SMALL(IF(#REF!=공량산출서!$A50:$B50,ROW(공량산출서!$A50)),ROW(공량산출서!O$1))-1,))</f>
        <v>#REF!</v>
      </c>
      <c r="S25" s="187"/>
      <c r="T25" s="187"/>
    </row>
    <row r="26" spans="1:20" s="254" customFormat="1" ht="21.95" customHeight="1">
      <c r="A26" s="252" t="e">
        <f t="array" aca="1" ref="A26" ca="1">IF(COUNTIF(#REF!,공량산출서!$A49:$B49)&lt;ROW(공량산출서!A$1),"",OFFSET(공량산출서!A$1,SMALL(IF(#REF!=공량산출서!$A49:$B49,ROW(공량산출서!$A49)),ROW(공량산출서!A$1))-1,))</f>
        <v>#REF!</v>
      </c>
      <c r="B26" s="262" t="e">
        <f t="array" aca="1" ref="B26" ca="1">IF(COUNTIF(#REF!,공량산출서!$A49:$B49)&lt;ROW(공량산출서!B$1),"",OFFSET(공량산출서!B$1,SMALL(IF(#REF!=공량산출서!$A49:$B49,ROW(공량산출서!$A49)),ROW(공량산출서!B$1))-1,))</f>
        <v>#REF!</v>
      </c>
      <c r="C26" s="203" t="e">
        <f t="array" aca="1" ref="C26" ca="1">IF(COUNTIF(#REF!,공량산출서!$A49:$B49)&lt;ROW(공량산출서!Q$1),"",OFFSET(공량산출서!Q$1,SMALL(IF(#REF!=공량산출서!$A49:$B49,ROW(공량산출서!$A49)),ROW(공량산출서!Q$1))-1,))</f>
        <v>#REF!</v>
      </c>
      <c r="D26" s="300">
        <v>29</v>
      </c>
      <c r="E26" s="255">
        <v>950000</v>
      </c>
      <c r="F26" s="255">
        <f t="shared" si="16"/>
        <v>27550000</v>
      </c>
      <c r="G26" s="255">
        <v>135410.28</v>
      </c>
      <c r="H26" s="255">
        <f t="shared" si="17"/>
        <v>3926898.12</v>
      </c>
      <c r="I26" s="203">
        <f t="shared" ref="I26:I36" si="24">H26+F26</f>
        <v>31476898.120000001</v>
      </c>
      <c r="J26" s="296" t="e">
        <f t="array" aca="1" ref="J26" ca="1">IF(COUNTIF(#REF!,공량산출서!$A49:$B49)&lt;ROW(공량산출서!R$1),"",OFFSET(공량산출서!R$1,SMALL(IF(#REF!=공량산출서!$A49:$B49,ROW(공량산출서!$A49)),ROW(공량산출서!R$1))-1,))</f>
        <v>#REF!</v>
      </c>
      <c r="K26" s="255" t="e">
        <f t="array" aca="1" ref="K26" ca="1">IF(COUNTIF(#REF!,공량산출서!$A49:$B49)&lt;ROW(공량산출서!S$1),"",OFFSET(공량산출서!S$1,SMALL(IF(#REF!=공량산출서!$A49:$B49,ROW(공량산출서!$A49)),ROW(공량산출서!S$1))-1,))</f>
        <v>#REF!</v>
      </c>
      <c r="L26" s="255" t="e">
        <f t="shared" ca="1" si="18"/>
        <v>#REF!</v>
      </c>
      <c r="M26" s="255" t="e">
        <f t="array" aca="1" ref="M26" ca="1">IF(COUNTIF(#REF!,공량산출서!$A49:$B49)&lt;ROW(공량산출서!P$1),"",OFFSET(공량산출서!P$1,SMALL(IF(#REF!=공량산출서!$A49:$B49,ROW(공량산출서!$A49)),ROW(공량산출서!P$1))-1,))</f>
        <v>#REF!</v>
      </c>
      <c r="N26" s="255" t="e">
        <f t="shared" ca="1" si="19"/>
        <v>#REF!</v>
      </c>
      <c r="O26" s="203" t="e">
        <f t="shared" ca="1" si="20"/>
        <v>#REF!</v>
      </c>
      <c r="P26" s="188" t="e">
        <f t="shared" ca="1" si="21"/>
        <v>#REF!</v>
      </c>
      <c r="Q26" s="255" t="e">
        <f t="shared" ca="1" si="22"/>
        <v>#REF!</v>
      </c>
      <c r="R26" s="268" t="e">
        <f t="array" aca="1" ref="R26" ca="1">IF(COUNTIF(#REF!,공량산출서!$A49:$B49)&lt;ROW(공량산출서!O$1),"",OFFSET(공량산출서!O$1,SMALL(IF(#REF!=공량산출서!$A49:$B49,ROW(공량산출서!$A49)),ROW(공량산출서!O$1))-1,))</f>
        <v>#REF!</v>
      </c>
      <c r="S26" s="187"/>
      <c r="T26" s="187"/>
    </row>
    <row r="27" spans="1:20" s="254" customFormat="1" ht="21.95" customHeight="1">
      <c r="A27" s="252" t="e">
        <f t="array" aca="1" ref="A27" ca="1">IF(COUNTIF(#REF!,공량산출서!$A51:$B51)&lt;ROW(공량산출서!A$1),"",OFFSET(공량산출서!A$1,SMALL(IF(#REF!=공량산출서!$A51:$B51,ROW(공량산출서!$A51)),ROW(공량산출서!A$1))-1,))</f>
        <v>#REF!</v>
      </c>
      <c r="B27" s="262" t="e">
        <f t="array" aca="1" ref="B27" ca="1">IF(COUNTIF(#REF!,공량산출서!$A51:$B51)&lt;ROW(공량산출서!B$1),"",OFFSET(공량산출서!B$1,SMALL(IF(#REF!=공량산출서!$A51:$B51,ROW(공량산출서!$A51)),ROW(공량산출서!B$1))-1,))</f>
        <v>#REF!</v>
      </c>
      <c r="C27" s="203" t="e">
        <f t="array" aca="1" ref="C27" ca="1">IF(COUNTIF(#REF!,공량산출서!$A51:$B51)&lt;ROW(공량산출서!Q$1),"",OFFSET(공량산출서!Q$1,SMALL(IF(#REF!=공량산출서!$A51:$B51,ROW(공량산출서!$A51)),ROW(공량산출서!Q$1))-1,))</f>
        <v>#REF!</v>
      </c>
      <c r="D27" s="300">
        <v>0</v>
      </c>
      <c r="E27" s="255">
        <v>950000</v>
      </c>
      <c r="F27" s="255">
        <f t="shared" si="16"/>
        <v>0</v>
      </c>
      <c r="G27" s="255">
        <v>135410.28</v>
      </c>
      <c r="H27" s="255">
        <f t="shared" si="17"/>
        <v>0</v>
      </c>
      <c r="I27" s="203">
        <f t="shared" si="24"/>
        <v>0</v>
      </c>
      <c r="J27" s="296" t="e">
        <f t="array" aca="1" ref="J27" ca="1">IF(COUNTIF(#REF!,공량산출서!$A51:$B51)&lt;ROW(공량산출서!R$1),"",OFFSET(공량산출서!R$1,SMALL(IF(#REF!=공량산출서!$A51:$B51,ROW(공량산출서!$A51)),ROW(공량산출서!R$1))-1,))</f>
        <v>#REF!</v>
      </c>
      <c r="K27" s="255" t="e">
        <f t="array" aca="1" ref="K27" ca="1">IF(COUNTIF(#REF!,공량산출서!$A51:$B51)&lt;ROW(공량산출서!S$1),"",OFFSET(공량산출서!S$1,SMALL(IF(#REF!=공량산출서!$A51:$B51,ROW(공량산출서!$A51)),ROW(공량산출서!S$1))-1,))</f>
        <v>#REF!</v>
      </c>
      <c r="L27" s="255" t="e">
        <f t="shared" ca="1" si="18"/>
        <v>#REF!</v>
      </c>
      <c r="M27" s="255" t="e">
        <f t="array" aca="1" ref="M27" ca="1">IF(COUNTIF(#REF!,공량산출서!$A51:$B51)&lt;ROW(공량산출서!P$1),"",OFFSET(공량산출서!P$1,SMALL(IF(#REF!=공량산출서!$A51:$B51,ROW(공량산출서!$A51)),ROW(공량산출서!P$1))-1,))</f>
        <v>#REF!</v>
      </c>
      <c r="N27" s="255" t="e">
        <f t="shared" ca="1" si="19"/>
        <v>#REF!</v>
      </c>
      <c r="O27" s="203" t="e">
        <f t="shared" ca="1" si="20"/>
        <v>#REF!</v>
      </c>
      <c r="P27" s="188" t="e">
        <f t="shared" ca="1" si="21"/>
        <v>#REF!</v>
      </c>
      <c r="Q27" s="255" t="e">
        <f t="shared" ca="1" si="22"/>
        <v>#REF!</v>
      </c>
      <c r="R27" s="268" t="e">
        <f t="array" aca="1" ref="R27" ca="1">IF(COUNTIF(#REF!,공량산출서!$A51:$B51)&lt;ROW(공량산출서!O$1),"",OFFSET(공량산출서!O$1,SMALL(IF(#REF!=공량산출서!$A51:$B51,ROW(공량산출서!$A51)),ROW(공량산출서!O$1))-1,))</f>
        <v>#REF!</v>
      </c>
      <c r="S27" s="187"/>
      <c r="T27" s="187"/>
    </row>
    <row r="28" spans="1:20" s="254" customFormat="1" ht="21.95" customHeight="1">
      <c r="A28" s="252" t="e">
        <f t="array" aca="1" ref="A28" ca="1">IF(COUNTIF(#REF!,공량산출서!$A52:$B52)&lt;ROW(공량산출서!A$1),"",OFFSET(공량산출서!A$1,SMALL(IF(#REF!=공량산출서!$A52:$B52,ROW(공량산출서!$A52)),ROW(공량산출서!A$1))-1,))</f>
        <v>#REF!</v>
      </c>
      <c r="B28" s="262" t="e">
        <f t="array" aca="1" ref="B28" ca="1">IF(COUNTIF(#REF!,공량산출서!$A52:$B52)&lt;ROW(공량산출서!B$1),"",OFFSET(공량산출서!B$1,SMALL(IF(#REF!=공량산출서!$A52:$B52,ROW(공량산출서!$A52)),ROW(공량산출서!B$1))-1,))</f>
        <v>#REF!</v>
      </c>
      <c r="C28" s="203" t="e">
        <f t="array" aca="1" ref="C28" ca="1">IF(COUNTIF(#REF!,공량산출서!$A52:$B52)&lt;ROW(공량산출서!Q$1),"",OFFSET(공량산출서!Q$1,SMALL(IF(#REF!=공량산출서!$A52:$B52,ROW(공량산출서!$A52)),ROW(공량산출서!Q$1))-1,))</f>
        <v>#REF!</v>
      </c>
      <c r="D28" s="300">
        <v>0</v>
      </c>
      <c r="E28" s="255">
        <v>3500000</v>
      </c>
      <c r="F28" s="255">
        <f t="shared" si="16"/>
        <v>0</v>
      </c>
      <c r="G28" s="255">
        <v>135410.28</v>
      </c>
      <c r="H28" s="255">
        <f t="shared" si="17"/>
        <v>0</v>
      </c>
      <c r="I28" s="203">
        <f t="shared" si="24"/>
        <v>0</v>
      </c>
      <c r="J28" s="296" t="e">
        <f t="array" aca="1" ref="J28" ca="1">IF(COUNTIF(#REF!,공량산출서!$A52:$B52)&lt;ROW(공량산출서!R$1),"",OFFSET(공량산출서!R$1,SMALL(IF(#REF!=공량산출서!$A52:$B52,ROW(공량산출서!$A52)),ROW(공량산출서!R$1))-1,))</f>
        <v>#REF!</v>
      </c>
      <c r="K28" s="255" t="e">
        <f t="array" aca="1" ref="K28" ca="1">IF(COUNTIF(#REF!,공량산출서!$A52:$B52)&lt;ROW(공량산출서!S$1),"",OFFSET(공량산출서!S$1,SMALL(IF(#REF!=공량산출서!$A52:$B52,ROW(공량산출서!$A52)),ROW(공량산출서!S$1))-1,))</f>
        <v>#REF!</v>
      </c>
      <c r="L28" s="255" t="e">
        <f t="shared" ca="1" si="18"/>
        <v>#REF!</v>
      </c>
      <c r="M28" s="255" t="e">
        <f t="array" aca="1" ref="M28" ca="1">IF(COUNTIF(#REF!,공량산출서!$A52:$B52)&lt;ROW(공량산출서!P$1),"",OFFSET(공량산출서!P$1,SMALL(IF(#REF!=공량산출서!$A52:$B52,ROW(공량산출서!$A52)),ROW(공량산출서!P$1))-1,))</f>
        <v>#REF!</v>
      </c>
      <c r="N28" s="255" t="e">
        <f t="shared" ca="1" si="19"/>
        <v>#REF!</v>
      </c>
      <c r="O28" s="203" t="e">
        <f t="shared" ca="1" si="20"/>
        <v>#REF!</v>
      </c>
      <c r="P28" s="188" t="e">
        <f t="shared" ca="1" si="21"/>
        <v>#REF!</v>
      </c>
      <c r="Q28" s="255" t="e">
        <f t="shared" ca="1" si="22"/>
        <v>#REF!</v>
      </c>
      <c r="R28" s="268" t="e">
        <f t="array" aca="1" ref="R28" ca="1">IF(COUNTIF(#REF!,공량산출서!$A52:$B52)&lt;ROW(공량산출서!O$1),"",OFFSET(공량산출서!O$1,SMALL(IF(#REF!=공량산출서!$A52:$B52,ROW(공량산출서!$A52)),ROW(공량산출서!O$1))-1,))</f>
        <v>#REF!</v>
      </c>
      <c r="S28" s="187"/>
      <c r="T28" s="187"/>
    </row>
    <row r="29" spans="1:20" s="254" customFormat="1" ht="21.95" customHeight="1">
      <c r="A29" s="252" t="e">
        <f t="array" aca="1" ref="A29" ca="1">IF(COUNTIF(#REF!,공량산출서!$A53:$B53)&lt;ROW(공량산출서!A$1),"",OFFSET(공량산출서!A$1,SMALL(IF(#REF!=공량산출서!$A53:$B53,ROW(공량산출서!$A53)),ROW(공량산출서!A$1))-1,))</f>
        <v>#REF!</v>
      </c>
      <c r="B29" s="262" t="e">
        <f t="array" aca="1" ref="B29" ca="1">IF(COUNTIF(#REF!,공량산출서!$A53:$B53)&lt;ROW(공량산출서!B$1),"",OFFSET(공량산출서!B$1,SMALL(IF(#REF!=공량산출서!$A53:$B53,ROW(공량산출서!$A53)),ROW(공량산출서!B$1))-1,))</f>
        <v>#REF!</v>
      </c>
      <c r="C29" s="203" t="e">
        <f t="array" aca="1" ref="C29" ca="1">IF(COUNTIF(#REF!,공량산출서!$A53:$B53)&lt;ROW(공량산출서!Q$1),"",OFFSET(공량산출서!Q$1,SMALL(IF(#REF!=공량산출서!$A53:$B53,ROW(공량산출서!$A53)),ROW(공량산출서!Q$1))-1,))</f>
        <v>#REF!</v>
      </c>
      <c r="D29" s="300">
        <v>0</v>
      </c>
      <c r="E29" s="255">
        <v>19000000</v>
      </c>
      <c r="F29" s="255">
        <f t="shared" si="16"/>
        <v>0</v>
      </c>
      <c r="G29" s="255">
        <v>135410.28</v>
      </c>
      <c r="H29" s="255">
        <f t="shared" si="17"/>
        <v>0</v>
      </c>
      <c r="I29" s="203">
        <f t="shared" si="24"/>
        <v>0</v>
      </c>
      <c r="J29" s="296" t="e">
        <f t="array" aca="1" ref="J29" ca="1">IF(COUNTIF(#REF!,공량산출서!$A53:$B53)&lt;ROW(공량산출서!R$1),"",OFFSET(공량산출서!R$1,SMALL(IF(#REF!=공량산출서!$A53:$B53,ROW(공량산출서!$A53)),ROW(공량산출서!R$1))-1,))</f>
        <v>#REF!</v>
      </c>
      <c r="K29" s="255" t="e">
        <f t="array" aca="1" ref="K29" ca="1">IF(COUNTIF(#REF!,공량산출서!$A53:$B53)&lt;ROW(공량산출서!S$1),"",OFFSET(공량산출서!S$1,SMALL(IF(#REF!=공량산출서!$A53:$B53,ROW(공량산출서!$A53)),ROW(공량산출서!S$1))-1,))</f>
        <v>#REF!</v>
      </c>
      <c r="L29" s="255" t="e">
        <f t="shared" ca="1" si="18"/>
        <v>#REF!</v>
      </c>
      <c r="M29" s="255" t="e">
        <f t="array" aca="1" ref="M29" ca="1">IF(COUNTIF(#REF!,공량산출서!$A53:$B53)&lt;ROW(공량산출서!P$1),"",OFFSET(공량산출서!P$1,SMALL(IF(#REF!=공량산출서!$A53:$B53,ROW(공량산출서!$A53)),ROW(공량산출서!P$1))-1,))</f>
        <v>#REF!</v>
      </c>
      <c r="N29" s="255" t="e">
        <f t="shared" ca="1" si="19"/>
        <v>#REF!</v>
      </c>
      <c r="O29" s="203" t="e">
        <f t="shared" ca="1" si="20"/>
        <v>#REF!</v>
      </c>
      <c r="P29" s="188" t="e">
        <f t="shared" ca="1" si="21"/>
        <v>#REF!</v>
      </c>
      <c r="Q29" s="255" t="e">
        <f t="shared" ca="1" si="22"/>
        <v>#REF!</v>
      </c>
      <c r="R29" s="268" t="e">
        <f t="array" aca="1" ref="R29" ca="1">IF(COUNTIF(#REF!,공량산출서!$A53:$B53)&lt;ROW(공량산출서!O$1),"",OFFSET(공량산출서!O$1,SMALL(IF(#REF!=공량산출서!$A53:$B53,ROW(공량산출서!$A53)),ROW(공량산출서!O$1))-1,))</f>
        <v>#REF!</v>
      </c>
      <c r="S29" s="187"/>
      <c r="T29" s="187"/>
    </row>
    <row r="30" spans="1:20" s="254" customFormat="1" ht="21.95" customHeight="1">
      <c r="A30" s="252" t="e">
        <f t="array" aca="1" ref="A30" ca="1">IF(COUNTIF(#REF!,공량산출서!$A54:$B54)&lt;ROW(공량산출서!A$1),"",OFFSET(공량산출서!A$1,SMALL(IF(#REF!=공량산출서!$A54:$B54,ROW(공량산출서!$A54)),ROW(공량산출서!A$1))-1,))</f>
        <v>#REF!</v>
      </c>
      <c r="B30" s="262" t="e">
        <f t="array" aca="1" ref="B30" ca="1">IF(COUNTIF(#REF!,공량산출서!$A54:$B54)&lt;ROW(공량산출서!B$1),"",OFFSET(공량산출서!B$1,SMALL(IF(#REF!=공량산출서!$A54:$B54,ROW(공량산출서!$A54)),ROW(공량산출서!B$1))-1,))</f>
        <v>#REF!</v>
      </c>
      <c r="C30" s="203" t="e">
        <f t="array" aca="1" ref="C30" ca="1">IF(COUNTIF(#REF!,공량산출서!$A54:$B54)&lt;ROW(공량산출서!Q$1),"",OFFSET(공량산출서!Q$1,SMALL(IF(#REF!=공량산출서!$A54:$B54,ROW(공량산출서!$A54)),ROW(공량산출서!Q$1))-1,))</f>
        <v>#REF!</v>
      </c>
      <c r="D30" s="300">
        <v>1</v>
      </c>
      <c r="E30" s="255">
        <v>19000000</v>
      </c>
      <c r="F30" s="255">
        <f t="shared" si="16"/>
        <v>19000000</v>
      </c>
      <c r="G30" s="255">
        <v>135410.28</v>
      </c>
      <c r="H30" s="255">
        <f t="shared" si="17"/>
        <v>135410.28</v>
      </c>
      <c r="I30" s="203">
        <f t="shared" si="24"/>
        <v>19135410.280000001</v>
      </c>
      <c r="J30" s="296" t="e">
        <f t="array" aca="1" ref="J30" ca="1">IF(COUNTIF(#REF!,공량산출서!$A54:$B54)&lt;ROW(공량산출서!R$1),"",OFFSET(공량산출서!R$1,SMALL(IF(#REF!=공량산출서!$A54:$B54,ROW(공량산출서!$A54)),ROW(공량산출서!R$1))-1,))</f>
        <v>#REF!</v>
      </c>
      <c r="K30" s="255" t="e">
        <f t="array" aca="1" ref="K30" ca="1">IF(COUNTIF(#REF!,공량산출서!$A54:$B54)&lt;ROW(공량산출서!S$1),"",OFFSET(공량산출서!S$1,SMALL(IF(#REF!=공량산출서!$A54:$B54,ROW(공량산출서!$A54)),ROW(공량산출서!S$1))-1,))</f>
        <v>#REF!</v>
      </c>
      <c r="L30" s="255" t="e">
        <f t="shared" ca="1" si="18"/>
        <v>#REF!</v>
      </c>
      <c r="M30" s="255" t="e">
        <f t="array" aca="1" ref="M30" ca="1">IF(COUNTIF(#REF!,공량산출서!$A54:$B54)&lt;ROW(공량산출서!P$1),"",OFFSET(공량산출서!P$1,SMALL(IF(#REF!=공량산출서!$A54:$B54,ROW(공량산출서!$A54)),ROW(공량산출서!P$1))-1,))</f>
        <v>#REF!</v>
      </c>
      <c r="N30" s="255" t="e">
        <f t="shared" ca="1" si="19"/>
        <v>#REF!</v>
      </c>
      <c r="O30" s="203" t="e">
        <f t="shared" ca="1" si="20"/>
        <v>#REF!</v>
      </c>
      <c r="P30" s="188" t="e">
        <f t="shared" ca="1" si="21"/>
        <v>#REF!</v>
      </c>
      <c r="Q30" s="255" t="e">
        <f t="shared" ca="1" si="22"/>
        <v>#REF!</v>
      </c>
      <c r="R30" s="268" t="e">
        <f t="array" aca="1" ref="R30" ca="1">IF(COUNTIF(#REF!,공량산출서!$A54:$B54)&lt;ROW(공량산출서!O$1),"",OFFSET(공량산출서!O$1,SMALL(IF(#REF!=공량산출서!$A54:$B54,ROW(공량산출서!$A54)),ROW(공량산출서!O$1))-1,))</f>
        <v>#REF!</v>
      </c>
      <c r="S30" s="187"/>
      <c r="T30" s="187"/>
    </row>
    <row r="31" spans="1:20" s="254" customFormat="1" ht="21.95" customHeight="1">
      <c r="A31" s="252" t="e">
        <f t="array" aca="1" ref="A31" ca="1">IF(COUNTIF(#REF!,공량산출서!$A56:$B56)&lt;ROW(공량산출서!A$1),"",OFFSET(공량산출서!A$1,SMALL(IF(#REF!=공량산출서!$A56:$B56,ROW(공량산출서!$A56)),ROW(공량산출서!A$1))-1,))</f>
        <v>#REF!</v>
      </c>
      <c r="B31" s="262" t="e">
        <f t="array" aca="1" ref="B31" ca="1">IF(COUNTIF(#REF!,공량산출서!$A56:$B56)&lt;ROW(공량산출서!B$1),"",OFFSET(공량산출서!B$1,SMALL(IF(#REF!=공량산출서!$A56:$B56,ROW(공량산출서!$A56)),ROW(공량산출서!B$1))-1,))</f>
        <v>#REF!</v>
      </c>
      <c r="C31" s="203" t="e">
        <f t="array" aca="1" ref="C31" ca="1">IF(COUNTIF(#REF!,공량산출서!$A56:$B56)&lt;ROW(공량산출서!Q$1),"",OFFSET(공량산출서!Q$1,SMALL(IF(#REF!=공량산출서!$A56:$B56,ROW(공량산출서!$A56)),ROW(공량산출서!Q$1))-1,))</f>
        <v>#REF!</v>
      </c>
      <c r="D31" s="296">
        <v>6</v>
      </c>
      <c r="E31" s="255">
        <v>760000</v>
      </c>
      <c r="F31" s="255">
        <f t="shared" si="16"/>
        <v>4560000</v>
      </c>
      <c r="G31" s="255">
        <v>135410.28</v>
      </c>
      <c r="H31" s="255">
        <f t="shared" si="17"/>
        <v>812461.67999999993</v>
      </c>
      <c r="I31" s="203">
        <f t="shared" si="24"/>
        <v>5372461.6799999997</v>
      </c>
      <c r="J31" s="296" t="e">
        <f t="array" aca="1" ref="J31" ca="1">IF(COUNTIF(#REF!,공량산출서!$A56:$B56)&lt;ROW(공량산출서!R$1),"",OFFSET(공량산출서!R$1,SMALL(IF(#REF!=공량산출서!$A56:$B56,ROW(공량산출서!$A56)),ROW(공량산출서!R$1))-1,))</f>
        <v>#REF!</v>
      </c>
      <c r="K31" s="255" t="e">
        <f t="array" aca="1" ref="K31" ca="1">IF(COUNTIF(#REF!,공량산출서!$A56:$B56)&lt;ROW(공량산출서!S$1),"",OFFSET(공량산출서!S$1,SMALL(IF(#REF!=공량산출서!$A56:$B56,ROW(공량산출서!$A56)),ROW(공량산출서!S$1))-1,))</f>
        <v>#REF!</v>
      </c>
      <c r="L31" s="255" t="e">
        <f t="shared" ca="1" si="18"/>
        <v>#REF!</v>
      </c>
      <c r="M31" s="255" t="e">
        <f t="array" aca="1" ref="M31" ca="1">IF(COUNTIF(#REF!,공량산출서!$A56:$B56)&lt;ROW(공량산출서!P$1),"",OFFSET(공량산출서!P$1,SMALL(IF(#REF!=공량산출서!$A56:$B56,ROW(공량산출서!$A56)),ROW(공량산출서!P$1))-1,))</f>
        <v>#REF!</v>
      </c>
      <c r="N31" s="255" t="e">
        <f t="shared" ca="1" si="19"/>
        <v>#REF!</v>
      </c>
      <c r="O31" s="203" t="e">
        <f t="shared" ca="1" si="20"/>
        <v>#REF!</v>
      </c>
      <c r="P31" s="188" t="e">
        <f t="shared" ca="1" si="21"/>
        <v>#REF!</v>
      </c>
      <c r="Q31" s="255" t="e">
        <f t="shared" ca="1" si="22"/>
        <v>#REF!</v>
      </c>
      <c r="R31" s="268" t="e">
        <f t="array" aca="1" ref="R31" ca="1">IF(COUNTIF(#REF!,공량산출서!$A56:$B56)&lt;ROW(공량산출서!O$1),"",OFFSET(공량산출서!O$1,SMALL(IF(#REF!=공량산출서!$A56:$B56,ROW(공량산출서!$A56)),ROW(공량산출서!O$1))-1,))</f>
        <v>#REF!</v>
      </c>
      <c r="S31" s="187"/>
      <c r="T31" s="187"/>
    </row>
    <row r="32" spans="1:20" s="254" customFormat="1" ht="21.95" customHeight="1">
      <c r="A32" s="252" t="e">
        <f t="array" aca="1" ref="A32" ca="1">IF(COUNTIF(#REF!,공량산출서!$A57:$B57)&lt;ROW(공량산출서!A$1),"",OFFSET(공량산출서!A$1,SMALL(IF(#REF!=공량산출서!$A57:$B57,ROW(공량산출서!$A57)),ROW(공량산출서!A$1))-1,))</f>
        <v>#REF!</v>
      </c>
      <c r="B32" s="262" t="e">
        <f t="array" aca="1" ref="B32" ca="1">IF(COUNTIF(#REF!,공량산출서!$A57:$B57)&lt;ROW(공량산출서!B$1),"",OFFSET(공량산출서!B$1,SMALL(IF(#REF!=공량산출서!$A57:$B57,ROW(공량산출서!$A57)),ROW(공량산출서!B$1))-1,))</f>
        <v>#REF!</v>
      </c>
      <c r="C32" s="203" t="e">
        <f t="array" aca="1" ref="C32" ca="1">IF(COUNTIF(#REF!,공량산출서!$A57:$B57)&lt;ROW(공량산출서!Q$1),"",OFFSET(공량산출서!Q$1,SMALL(IF(#REF!=공량산출서!$A57:$B57,ROW(공량산출서!$A57)),ROW(공량산출서!Q$1))-1,))</f>
        <v>#REF!</v>
      </c>
      <c r="D32" s="296">
        <v>6</v>
      </c>
      <c r="E32" s="255">
        <v>66500</v>
      </c>
      <c r="F32" s="255">
        <f t="shared" si="16"/>
        <v>399000</v>
      </c>
      <c r="G32" s="255">
        <v>0</v>
      </c>
      <c r="H32" s="255">
        <f t="shared" si="17"/>
        <v>0</v>
      </c>
      <c r="I32" s="203">
        <f t="shared" si="24"/>
        <v>399000</v>
      </c>
      <c r="J32" s="296" t="e">
        <f t="array" aca="1" ref="J32" ca="1">IF(COUNTIF(#REF!,공량산출서!$A57:$B57)&lt;ROW(공량산출서!R$1),"",OFFSET(공량산출서!R$1,SMALL(IF(#REF!=공량산출서!$A57:$B57,ROW(공량산출서!$A57)),ROW(공량산출서!R$1))-1,))</f>
        <v>#REF!</v>
      </c>
      <c r="K32" s="255" t="e">
        <f t="array" aca="1" ref="K32" ca="1">IF(COUNTIF(#REF!,공량산출서!$A57:$B57)&lt;ROW(공량산출서!S$1),"",OFFSET(공량산출서!S$1,SMALL(IF(#REF!=공량산출서!$A57:$B57,ROW(공량산출서!$A57)),ROW(공량산출서!S$1))-1,))</f>
        <v>#REF!</v>
      </c>
      <c r="L32" s="255" t="e">
        <f t="shared" ca="1" si="18"/>
        <v>#REF!</v>
      </c>
      <c r="M32" s="255" t="e">
        <f t="array" aca="1" ref="M32" ca="1">IF(COUNTIF(#REF!,공량산출서!$A57:$B57)&lt;ROW(공량산출서!P$1),"",OFFSET(공량산출서!P$1,SMALL(IF(#REF!=공량산출서!$A57:$B57,ROW(공량산출서!$A57)),ROW(공량산출서!P$1))-1,))</f>
        <v>#REF!</v>
      </c>
      <c r="N32" s="255" t="e">
        <f t="shared" ca="1" si="19"/>
        <v>#REF!</v>
      </c>
      <c r="O32" s="203" t="e">
        <f t="shared" ca="1" si="20"/>
        <v>#REF!</v>
      </c>
      <c r="P32" s="188" t="e">
        <f t="shared" ca="1" si="21"/>
        <v>#REF!</v>
      </c>
      <c r="Q32" s="255" t="e">
        <f t="shared" ca="1" si="22"/>
        <v>#REF!</v>
      </c>
      <c r="R32" s="268" t="e">
        <f t="array" aca="1" ref="R32" ca="1">IF(COUNTIF(#REF!,공량산출서!$A57:$B57)&lt;ROW(공량산출서!O$1),"",OFFSET(공량산출서!O$1,SMALL(IF(#REF!=공량산출서!$A57:$B57,ROW(공량산출서!$A57)),ROW(공량산출서!O$1))-1,))</f>
        <v>#REF!</v>
      </c>
      <c r="S32" s="187"/>
      <c r="T32" s="187"/>
    </row>
    <row r="33" spans="1:20" s="254" customFormat="1" ht="21.95" customHeight="1">
      <c r="A33" s="252" t="e">
        <f t="array" aca="1" ref="A33" ca="1">IF(COUNTIF(#REF!,공량산출서!$A44:$B44)&lt;ROW(공량산출서!A$1),"",OFFSET(공량산출서!A$1,SMALL(IF(#REF!=공량산출서!$A44:$B44,ROW(공량산출서!$A44)),ROW(공량산출서!A$1))-1,))</f>
        <v>#REF!</v>
      </c>
      <c r="B33" s="262" t="e">
        <f t="array" aca="1" ref="B33" ca="1">IF(COUNTIF(#REF!,공량산출서!$A44:$B44)&lt;ROW(공량산출서!B$1),"",OFFSET(공량산출서!B$1,SMALL(IF(#REF!=공량산출서!$A44:$B44,ROW(공량산출서!$A44)),ROW(공량산출서!B$1))-1,))</f>
        <v>#REF!</v>
      </c>
      <c r="C33" s="203" t="e">
        <f t="array" aca="1" ref="C33" ca="1">IF(COUNTIF(#REF!,공량산출서!$A44:$B44)&lt;ROW(공량산출서!Q$1),"",OFFSET(공량산출서!Q$1,SMALL(IF(#REF!=공량산출서!$A44:$B44,ROW(공량산출서!$A44)),ROW(공량산출서!Q$1))-1,))</f>
        <v>#REF!</v>
      </c>
      <c r="D33" s="300">
        <v>28</v>
      </c>
      <c r="E33" s="255">
        <v>212800</v>
      </c>
      <c r="F33" s="255">
        <f t="shared" si="16"/>
        <v>5958400</v>
      </c>
      <c r="G33" s="255">
        <v>54032</v>
      </c>
      <c r="H33" s="255">
        <f t="shared" si="17"/>
        <v>1512896</v>
      </c>
      <c r="I33" s="203">
        <f t="shared" si="24"/>
        <v>7471296</v>
      </c>
      <c r="J33" s="296" t="e">
        <f t="array" aca="1" ref="J33" ca="1">IF(COUNTIF(#REF!,공량산출서!$A44:$B44)&lt;ROW(공량산출서!R$1),"",OFFSET(공량산출서!R$1,SMALL(IF(#REF!=공량산출서!$A44:$B44,ROW(공량산출서!$A44)),ROW(공량산출서!R$1))-1,))</f>
        <v>#REF!</v>
      </c>
      <c r="K33" s="255" t="e">
        <f t="array" aca="1" ref="K33" ca="1">IF(COUNTIF(#REF!,공량산출서!$A44:$B44)&lt;ROW(공량산출서!S$1),"",OFFSET(공량산출서!S$1,SMALL(IF(#REF!=공량산출서!$A44:$B44,ROW(공량산출서!$A44)),ROW(공량산출서!S$1))-1,))</f>
        <v>#REF!</v>
      </c>
      <c r="L33" s="255" t="e">
        <f t="shared" ca="1" si="18"/>
        <v>#REF!</v>
      </c>
      <c r="M33" s="255" t="e">
        <f t="array" aca="1" ref="M33" ca="1">IF(COUNTIF(#REF!,공량산출서!$A44:$B44)&lt;ROW(공량산출서!P$1),"",OFFSET(공량산출서!P$1,SMALL(IF(#REF!=공량산출서!$A44:$B44,ROW(공량산출서!$A44)),ROW(공량산출서!P$1))-1,))</f>
        <v>#REF!</v>
      </c>
      <c r="N33" s="255" t="e">
        <f t="shared" ca="1" si="19"/>
        <v>#REF!</v>
      </c>
      <c r="O33" s="203" t="e">
        <f t="shared" ca="1" si="20"/>
        <v>#REF!</v>
      </c>
      <c r="P33" s="188" t="e">
        <f t="shared" ca="1" si="21"/>
        <v>#REF!</v>
      </c>
      <c r="Q33" s="255" t="e">
        <f t="shared" ca="1" si="22"/>
        <v>#REF!</v>
      </c>
      <c r="R33" s="268" t="e">
        <f t="array" aca="1" ref="R33" ca="1">IF(COUNTIF(#REF!,공량산출서!$A44:$B44)&lt;ROW(공량산출서!O$1),"",OFFSET(공량산출서!O$1,SMALL(IF(#REF!=공량산출서!$A44:$B44,ROW(공량산출서!$A44)),ROW(공량산출서!O$1))-1,))</f>
        <v>#REF!</v>
      </c>
      <c r="S33" s="187"/>
      <c r="T33" s="187"/>
    </row>
    <row r="34" spans="1:20" s="254" customFormat="1" ht="21.95" customHeight="1">
      <c r="A34" s="252" t="e">
        <f t="array" aca="1" ref="A34" ca="1">IF(COUNTIF(#REF!,공량산출서!$A46:$B46)&lt;ROW(공량산출서!A$1),"",OFFSET(공량산출서!A$1,SMALL(IF(#REF!=공량산출서!$A46:$B46,ROW(공량산출서!$A46)),ROW(공량산출서!A$1))-1,))</f>
        <v>#REF!</v>
      </c>
      <c r="B34" s="262" t="e">
        <f t="array" aca="1" ref="B34" ca="1">IF(COUNTIF(#REF!,공량산출서!$A46:$B46)&lt;ROW(공량산출서!B$1),"",OFFSET(공량산출서!B$1,SMALL(IF(#REF!=공량산출서!$A46:$B46,ROW(공량산출서!$A46)),ROW(공량산출서!B$1))-1,))</f>
        <v>#REF!</v>
      </c>
      <c r="C34" s="203" t="e">
        <f t="array" aca="1" ref="C34" ca="1">IF(COUNTIF(#REF!,공량산출서!$A46:$B46)&lt;ROW(공량산출서!Q$1),"",OFFSET(공량산출서!Q$1,SMALL(IF(#REF!=공량산출서!$A46:$B46,ROW(공량산출서!$A46)),ROW(공량산출서!Q$1))-1,))</f>
        <v>#REF!</v>
      </c>
      <c r="D34" s="300">
        <v>9</v>
      </c>
      <c r="E34" s="255">
        <v>47500</v>
      </c>
      <c r="F34" s="255">
        <f t="shared" si="16"/>
        <v>427500</v>
      </c>
      <c r="G34" s="255">
        <v>62136.800000000003</v>
      </c>
      <c r="H34" s="255">
        <f t="shared" si="17"/>
        <v>559231.20000000007</v>
      </c>
      <c r="I34" s="203">
        <f t="shared" si="24"/>
        <v>986731.20000000007</v>
      </c>
      <c r="J34" s="296" t="e">
        <f t="array" aca="1" ref="J34" ca="1">IF(COUNTIF(#REF!,공량산출서!$A46:$B46)&lt;ROW(공량산출서!R$1),"",OFFSET(공량산출서!R$1,SMALL(IF(#REF!=공량산출서!$A46:$B46,ROW(공량산출서!$A46)),ROW(공량산출서!R$1))-1,))</f>
        <v>#REF!</v>
      </c>
      <c r="K34" s="255" t="e">
        <f t="array" aca="1" ref="K34" ca="1">IF(COUNTIF(#REF!,공량산출서!$A46:$B46)&lt;ROW(공량산출서!S$1),"",OFFSET(공량산출서!S$1,SMALL(IF(#REF!=공량산출서!$A46:$B46,ROW(공량산출서!$A46)),ROW(공량산출서!S$1))-1,))</f>
        <v>#REF!</v>
      </c>
      <c r="L34" s="255" t="e">
        <f t="shared" ca="1" si="18"/>
        <v>#REF!</v>
      </c>
      <c r="M34" s="255" t="e">
        <f t="array" aca="1" ref="M34" ca="1">IF(COUNTIF(#REF!,공량산출서!$A46:$B46)&lt;ROW(공량산출서!P$1),"",OFFSET(공량산출서!P$1,SMALL(IF(#REF!=공량산출서!$A46:$B46,ROW(공량산출서!$A46)),ROW(공량산출서!P$1))-1,))</f>
        <v>#REF!</v>
      </c>
      <c r="N34" s="255" t="e">
        <f t="shared" ca="1" si="19"/>
        <v>#REF!</v>
      </c>
      <c r="O34" s="203" t="e">
        <f t="shared" ca="1" si="20"/>
        <v>#REF!</v>
      </c>
      <c r="P34" s="188" t="e">
        <f t="shared" ca="1" si="21"/>
        <v>#REF!</v>
      </c>
      <c r="Q34" s="255" t="e">
        <f t="shared" ca="1" si="22"/>
        <v>#REF!</v>
      </c>
      <c r="R34" s="268" t="e">
        <f t="array" aca="1" ref="R34" ca="1">IF(COUNTIF(#REF!,공량산출서!$A46:$B46)&lt;ROW(공량산출서!O$1),"",OFFSET(공량산출서!O$1,SMALL(IF(#REF!=공량산출서!$A46:$B46,ROW(공량산출서!$A46)),ROW(공량산출서!O$1))-1,))</f>
        <v>#REF!</v>
      </c>
      <c r="S34" s="187"/>
      <c r="T34" s="187"/>
    </row>
    <row r="35" spans="1:20" s="254" customFormat="1" ht="21.95" customHeight="1">
      <c r="A35" s="252" t="e">
        <f t="array" aca="1" ref="A35" ca="1">IF(COUNTIF(#REF!,공량산출서!$A47:$B47)&lt;ROW(공량산출서!A$1),"",OFFSET(공량산출서!A$1,SMALL(IF(#REF!=공량산출서!$A47:$B47,ROW(공량산출서!$A47)),ROW(공량산출서!A$1))-1,))</f>
        <v>#REF!</v>
      </c>
      <c r="B35" s="262" t="e">
        <f t="array" aca="1" ref="B35" ca="1">IF(COUNTIF(#REF!,공량산출서!$A47:$B47)&lt;ROW(공량산출서!B$1),"",OFFSET(공량산출서!B$1,SMALL(IF(#REF!=공량산출서!$A47:$B47,ROW(공량산출서!$A47)),ROW(공량산출서!B$1))-1,))</f>
        <v>#REF!</v>
      </c>
      <c r="C35" s="203" t="e">
        <f t="array" aca="1" ref="C35" ca="1">IF(COUNTIF(#REF!,공량산출서!$A47:$B47)&lt;ROW(공량산출서!Q$1),"",OFFSET(공량산출서!Q$1,SMALL(IF(#REF!=공량산출서!$A47:$B47,ROW(공량산출서!$A47)),ROW(공량산출서!Q$1))-1,))</f>
        <v>#REF!</v>
      </c>
      <c r="D35" s="300">
        <v>2</v>
      </c>
      <c r="E35" s="255">
        <v>147250</v>
      </c>
      <c r="F35" s="255">
        <f t="shared" si="16"/>
        <v>294500</v>
      </c>
      <c r="G35" s="255">
        <v>62136.800000000003</v>
      </c>
      <c r="H35" s="255">
        <f t="shared" si="17"/>
        <v>124273.60000000001</v>
      </c>
      <c r="I35" s="203">
        <f t="shared" si="24"/>
        <v>418773.6</v>
      </c>
      <c r="J35" s="296" t="e">
        <f t="array" aca="1" ref="J35" ca="1">IF(COUNTIF(#REF!,공량산출서!$A47:$B47)&lt;ROW(공량산출서!R$1),"",OFFSET(공량산출서!R$1,SMALL(IF(#REF!=공량산출서!$A47:$B47,ROW(공량산출서!$A47)),ROW(공량산출서!R$1))-1,))</f>
        <v>#REF!</v>
      </c>
      <c r="K35" s="255" t="e">
        <f t="array" aca="1" ref="K35" ca="1">IF(COUNTIF(#REF!,공량산출서!$A47:$B47)&lt;ROW(공량산출서!S$1),"",OFFSET(공량산출서!S$1,SMALL(IF(#REF!=공량산출서!$A47:$B47,ROW(공량산출서!$A47)),ROW(공량산출서!S$1))-1,))</f>
        <v>#REF!</v>
      </c>
      <c r="L35" s="255" t="e">
        <f t="shared" ca="1" si="18"/>
        <v>#REF!</v>
      </c>
      <c r="M35" s="255" t="e">
        <f t="array" aca="1" ref="M35" ca="1">IF(COUNTIF(#REF!,공량산출서!$A47:$B47)&lt;ROW(공량산출서!P$1),"",OFFSET(공량산출서!P$1,SMALL(IF(#REF!=공량산출서!$A47:$B47,ROW(공량산출서!$A47)),ROW(공량산출서!P$1))-1,))</f>
        <v>#REF!</v>
      </c>
      <c r="N35" s="255" t="e">
        <f t="shared" ca="1" si="19"/>
        <v>#REF!</v>
      </c>
      <c r="O35" s="203" t="e">
        <f t="shared" ca="1" si="20"/>
        <v>#REF!</v>
      </c>
      <c r="P35" s="188" t="e">
        <f t="shared" ca="1" si="21"/>
        <v>#REF!</v>
      </c>
      <c r="Q35" s="255" t="e">
        <f t="shared" ca="1" si="22"/>
        <v>#REF!</v>
      </c>
      <c r="R35" s="268" t="e">
        <f t="array" aca="1" ref="R35" ca="1">IF(COUNTIF(#REF!,공량산출서!$A47:$B47)&lt;ROW(공량산출서!O$1),"",OFFSET(공량산출서!O$1,SMALL(IF(#REF!=공량산출서!$A47:$B47,ROW(공량산출서!$A47)),ROW(공량산출서!O$1))-1,))</f>
        <v>#REF!</v>
      </c>
      <c r="S35" s="187"/>
      <c r="T35" s="187"/>
    </row>
    <row r="36" spans="1:20" s="254" customFormat="1" ht="21.95" customHeight="1">
      <c r="A36" s="252" t="e">
        <f t="array" aca="1" ref="A36" ca="1">IF(COUNTIF(#REF!,공량산출서!$A48:$B48)&lt;ROW(공량산출서!A$1),"",OFFSET(공량산출서!A$1,SMALL(IF(#REF!=공량산출서!$A48:$B48,ROW(공량산출서!$A48)),ROW(공량산출서!A$1))-1,))</f>
        <v>#REF!</v>
      </c>
      <c r="B36" s="262" t="e">
        <f t="array" aca="1" ref="B36" ca="1">IF(COUNTIF(#REF!,공량산출서!$A48:$B48)&lt;ROW(공량산출서!B$1),"",OFFSET(공량산출서!B$1,SMALL(IF(#REF!=공량산출서!$A48:$B48,ROW(공량산출서!$A48)),ROW(공량산출서!B$1))-1,))</f>
        <v>#REF!</v>
      </c>
      <c r="C36" s="203" t="e">
        <f t="array" aca="1" ref="C36" ca="1">IF(COUNTIF(#REF!,공량산출서!$A48:$B48)&lt;ROW(공량산출서!Q$1),"",OFFSET(공량산출서!Q$1,SMALL(IF(#REF!=공량산출서!$A48:$B48,ROW(공량산출서!$A48)),ROW(공량산출서!Q$1))-1,))</f>
        <v>#REF!</v>
      </c>
      <c r="D36" s="300">
        <v>18</v>
      </c>
      <c r="E36" s="255">
        <v>9500</v>
      </c>
      <c r="F36" s="255">
        <f t="shared" si="16"/>
        <v>171000</v>
      </c>
      <c r="G36" s="255">
        <v>41210.29</v>
      </c>
      <c r="H36" s="255">
        <f t="shared" si="17"/>
        <v>741785.22</v>
      </c>
      <c r="I36" s="203">
        <f t="shared" si="24"/>
        <v>912785.22</v>
      </c>
      <c r="J36" s="296" t="e">
        <f t="array" aca="1" ref="J36" ca="1">IF(COUNTIF(#REF!,공량산출서!$A48:$B48)&lt;ROW(공량산출서!R$1),"",OFFSET(공량산출서!R$1,SMALL(IF(#REF!=공량산출서!$A48:$B48,ROW(공량산출서!$A48)),ROW(공량산출서!R$1))-1,))</f>
        <v>#REF!</v>
      </c>
      <c r="K36" s="255" t="e">
        <f t="array" aca="1" ref="K36" ca="1">IF(COUNTIF(#REF!,공량산출서!$A48:$B48)&lt;ROW(공량산출서!S$1),"",OFFSET(공량산출서!S$1,SMALL(IF(#REF!=공량산출서!$A48:$B48,ROW(공량산출서!$A48)),ROW(공량산출서!S$1))-1,))</f>
        <v>#REF!</v>
      </c>
      <c r="L36" s="255" t="e">
        <f t="shared" ca="1" si="18"/>
        <v>#REF!</v>
      </c>
      <c r="M36" s="255" t="e">
        <f t="array" aca="1" ref="M36" ca="1">IF(COUNTIF(#REF!,공량산출서!$A48:$B48)&lt;ROW(공량산출서!P$1),"",OFFSET(공량산출서!P$1,SMALL(IF(#REF!=공량산출서!$A48:$B48,ROW(공량산출서!$A48)),ROW(공량산출서!P$1))-1,))</f>
        <v>#REF!</v>
      </c>
      <c r="N36" s="255" t="e">
        <f t="shared" ca="1" si="19"/>
        <v>#REF!</v>
      </c>
      <c r="O36" s="203" t="e">
        <f t="shared" ca="1" si="20"/>
        <v>#REF!</v>
      </c>
      <c r="P36" s="188" t="e">
        <f t="shared" ca="1" si="21"/>
        <v>#REF!</v>
      </c>
      <c r="Q36" s="255" t="e">
        <f t="shared" ca="1" si="22"/>
        <v>#REF!</v>
      </c>
      <c r="R36" s="268" t="e">
        <f t="array" aca="1" ref="R36" ca="1">IF(COUNTIF(#REF!,공량산출서!$A48:$B48)&lt;ROW(공량산출서!O$1),"",OFFSET(공량산출서!O$1,SMALL(IF(#REF!=공량산출서!$A48:$B48,ROW(공량산출서!$A48)),ROW(공량산출서!O$1))-1,))</f>
        <v>#REF!</v>
      </c>
      <c r="S36" s="187"/>
      <c r="T36" s="187"/>
    </row>
    <row r="37" spans="1:20" s="282" customFormat="1" ht="19.5" customHeight="1">
      <c r="A37" s="289"/>
      <c r="B37" s="301"/>
      <c r="C37" s="293"/>
      <c r="D37" s="299"/>
      <c r="E37" s="287"/>
      <c r="F37" s="287"/>
      <c r="G37" s="287"/>
      <c r="H37" s="287"/>
      <c r="I37" s="288"/>
      <c r="J37" s="297"/>
      <c r="K37" s="287"/>
      <c r="L37" s="287"/>
      <c r="M37" s="287"/>
      <c r="N37" s="287"/>
      <c r="O37" s="288"/>
      <c r="P37" s="297"/>
      <c r="Q37" s="287"/>
      <c r="R37" s="288"/>
      <c r="S37" s="298"/>
      <c r="T37" s="298"/>
    </row>
    <row r="38" spans="1:20" s="282" customFormat="1" ht="20.100000000000001" customHeight="1">
      <c r="A38" s="285" t="s">
        <v>2</v>
      </c>
      <c r="B38" s="292"/>
      <c r="C38" s="295"/>
      <c r="D38" s="300"/>
      <c r="E38" s="290"/>
      <c r="F38" s="291">
        <f>SUM(F24:F37)</f>
        <v>60275600</v>
      </c>
      <c r="G38" s="291"/>
      <c r="H38" s="291">
        <f>SUM(H24:H37)</f>
        <v>9028676.0999999996</v>
      </c>
      <c r="I38" s="294">
        <f>H38+F38</f>
        <v>69304276.099999994</v>
      </c>
      <c r="J38" s="296"/>
      <c r="K38" s="290"/>
      <c r="L38" s="291" t="e">
        <f ca="1">SUM(L24:L37)</f>
        <v>#REF!</v>
      </c>
      <c r="M38" s="291"/>
      <c r="N38" s="291" t="e">
        <f ca="1">SUM(N24:N37)</f>
        <v>#REF!</v>
      </c>
      <c r="O38" s="294" t="e">
        <f ca="1">N38+L38</f>
        <v>#REF!</v>
      </c>
      <c r="P38" s="283"/>
      <c r="Q38" s="291" t="e">
        <f ca="1">SUM(Q24:Q37)</f>
        <v>#REF!</v>
      </c>
      <c r="R38" s="268"/>
      <c r="S38" s="298"/>
      <c r="T38" s="298"/>
    </row>
    <row r="39" spans="1:20" s="273" customFormat="1" ht="21.95" customHeight="1">
      <c r="A39" s="286" t="s">
        <v>94</v>
      </c>
      <c r="B39" s="276"/>
      <c r="C39" s="277"/>
      <c r="D39" s="281"/>
      <c r="E39" s="275"/>
      <c r="F39" s="275"/>
      <c r="G39" s="275"/>
      <c r="H39" s="275"/>
      <c r="I39" s="279"/>
      <c r="J39" s="278"/>
      <c r="K39" s="275"/>
      <c r="L39" s="275"/>
      <c r="M39" s="275"/>
      <c r="N39" s="275"/>
      <c r="O39" s="279"/>
      <c r="P39" s="274"/>
      <c r="Q39" s="275"/>
      <c r="R39" s="162"/>
      <c r="S39" s="280"/>
      <c r="T39" s="280"/>
    </row>
    <row r="40" spans="1:20" s="254" customFormat="1" ht="21.95" customHeight="1">
      <c r="A40" s="252" t="e">
        <f t="array" aca="1" ref="A40" ca="1">IF(COUNTIF(#REF!,공량산출서!$A26:$B26)&lt;ROW(공량산출서!A$1),"",OFFSET(공량산출서!A$1,SMALL(IF(#REF!=공량산출서!$A26:$B26,ROW(공량산출서!$A26)),ROW(공량산출서!A$1))-1,))</f>
        <v>#REF!</v>
      </c>
      <c r="B40" s="262" t="e">
        <f t="array" aca="1" ref="B40" ca="1">IF(COUNTIF(#REF!,공량산출서!$A26:$B26)&lt;ROW(공량산출서!B$1),"",OFFSET(공량산출서!B$1,SMALL(IF(#REF!=공량산출서!$A26:$B26,ROW(공량산출서!$A26)),ROW(공량산출서!B$1))-1,))</f>
        <v>#REF!</v>
      </c>
      <c r="C40" s="203" t="e">
        <f t="array" aca="1" ref="C40" ca="1">IF(COUNTIF(#REF!,공량산출서!$A26:$B26)&lt;ROW(공량산출서!Q$1),"",OFFSET(공량산출서!Q$1,SMALL(IF(#REF!=공량산출서!$A26:$B26,ROW(공량산출서!$A26)),ROW(공량산출서!Q$1))-1,))</f>
        <v>#REF!</v>
      </c>
      <c r="D40" s="300">
        <v>209</v>
      </c>
      <c r="E40" s="255">
        <v>448000</v>
      </c>
      <c r="F40" s="255">
        <f t="shared" ref="F40:F47" si="25">E40*D40</f>
        <v>93632000</v>
      </c>
      <c r="G40" s="255">
        <v>55913.36</v>
      </c>
      <c r="H40" s="255">
        <f t="shared" ref="H40:H47" si="26">G40*D40</f>
        <v>11685892.24</v>
      </c>
      <c r="I40" s="203">
        <f t="shared" ref="I40:I47" si="27">H40+F40</f>
        <v>105317892.23999999</v>
      </c>
      <c r="J40" s="296" t="e">
        <f t="array" aca="1" ref="J40" ca="1">IF(COUNTIF(#REF!,공량산출서!$A26:$B26)&lt;ROW(공량산출서!R$1),"",OFFSET(공량산출서!R$1,SMALL(IF(#REF!=공량산출서!$A26:$B26,ROW(공량산출서!$A26)),ROW(공량산출서!R$1))-1,))</f>
        <v>#REF!</v>
      </c>
      <c r="K40" s="255" t="e">
        <f t="array" aca="1" ref="K40" ca="1">IF(COUNTIF(#REF!,공량산출서!$A26:$B26)&lt;ROW(공량산출서!S$1),"",OFFSET(공량산출서!S$1,SMALL(IF(#REF!=공량산출서!$A26:$B26,ROW(공량산출서!$A26)),ROW(공량산출서!S$1))-1,))</f>
        <v>#REF!</v>
      </c>
      <c r="L40" s="255" t="e">
        <f t="shared" ref="L40:L47" ca="1" si="28">K40*J40</f>
        <v>#REF!</v>
      </c>
      <c r="M40" s="255" t="e">
        <f t="array" aca="1" ref="M40" ca="1">IF(COUNTIF(#REF!,공량산출서!$A26:$B26)&lt;ROW(공량산출서!P$1),"",OFFSET(공량산출서!P$1,SMALL(IF(#REF!=공량산출서!$A26:$B26,ROW(공량산출서!$A26)),ROW(공량산출서!P$1))-1,))</f>
        <v>#REF!</v>
      </c>
      <c r="N40" s="255" t="e">
        <f t="shared" ref="N40:N47" ca="1" si="29">M40*J40</f>
        <v>#REF!</v>
      </c>
      <c r="O40" s="203" t="e">
        <f t="shared" ref="O40:O47" ca="1" si="30">N40+L40</f>
        <v>#REF!</v>
      </c>
      <c r="P40" s="188" t="e">
        <f t="shared" ref="P40:P47" ca="1" si="31">J40-D40</f>
        <v>#REF!</v>
      </c>
      <c r="Q40" s="255" t="e">
        <f t="shared" ref="Q40:Q47" ca="1" si="32">O40-I40</f>
        <v>#REF!</v>
      </c>
      <c r="R40" s="268" t="e">
        <f t="array" aca="1" ref="R40" ca="1">IF(COUNTIF(#REF!,공량산출서!$A26:$B26)&lt;ROW(공량산출서!O$1),"",OFFSET(공량산출서!O$1,SMALL(IF(#REF!=공량산출서!$A26:$B26,ROW(공량산출서!$A26)),ROW(공량산출서!O$1))-1,))</f>
        <v>#REF!</v>
      </c>
      <c r="S40" s="187"/>
      <c r="T40" s="187"/>
    </row>
    <row r="41" spans="1:20" s="254" customFormat="1" ht="21.95" customHeight="1">
      <c r="A41" s="252" t="e">
        <f t="array" aca="1" ref="A41" ca="1">IF(COUNTIF(#REF!,공량산출서!$A27:$B27)&lt;ROW(공량산출서!A$1),"",OFFSET(공량산출서!A$1,SMALL(IF(#REF!=공량산출서!$A27:$B27,ROW(공량산출서!$A27)),ROW(공량산출서!A$1))-1,))</f>
        <v>#REF!</v>
      </c>
      <c r="B41" s="262" t="e">
        <f t="array" aca="1" ref="B41" ca="1">IF(COUNTIF(#REF!,공량산출서!$A27:$B27)&lt;ROW(공량산출서!B$1),"",OFFSET(공량산출서!B$1,SMALL(IF(#REF!=공량산출서!$A27:$B27,ROW(공량산출서!$A27)),ROW(공량산출서!B$1))-1,))</f>
        <v>#REF!</v>
      </c>
      <c r="C41" s="203" t="e">
        <f t="array" aca="1" ref="C41" ca="1">IF(COUNTIF(#REF!,공량산출서!$A27:$B27)&lt;ROW(공량산출서!Q$1),"",OFFSET(공량산출서!Q$1,SMALL(IF(#REF!=공량산출서!$A27:$B27,ROW(공량산출서!$A27)),ROW(공량산출서!Q$1))-1,))</f>
        <v>#REF!</v>
      </c>
      <c r="D41" s="300">
        <v>44</v>
      </c>
      <c r="E41" s="255">
        <v>500000</v>
      </c>
      <c r="F41" s="255">
        <f t="shared" si="25"/>
        <v>22000000</v>
      </c>
      <c r="G41" s="255">
        <v>55913.36</v>
      </c>
      <c r="H41" s="255">
        <f t="shared" si="26"/>
        <v>2460187.84</v>
      </c>
      <c r="I41" s="203">
        <f t="shared" si="27"/>
        <v>24460187.84</v>
      </c>
      <c r="J41" s="296" t="e">
        <f t="array" aca="1" ref="J41" ca="1">IF(COUNTIF(#REF!,공량산출서!$A27:$B27)&lt;ROW(공량산출서!R$1),"",OFFSET(공량산출서!R$1,SMALL(IF(#REF!=공량산출서!$A27:$B27,ROW(공량산출서!$A27)),ROW(공량산출서!R$1))-1,))</f>
        <v>#REF!</v>
      </c>
      <c r="K41" s="255" t="e">
        <f t="array" aca="1" ref="K41" ca="1">IF(COUNTIF(#REF!,공량산출서!$A27:$B27)&lt;ROW(공량산출서!S$1),"",OFFSET(공량산출서!S$1,SMALL(IF(#REF!=공량산출서!$A27:$B27,ROW(공량산출서!$A27)),ROW(공량산출서!S$1))-1,))</f>
        <v>#REF!</v>
      </c>
      <c r="L41" s="255" t="e">
        <f t="shared" ca="1" si="28"/>
        <v>#REF!</v>
      </c>
      <c r="M41" s="255" t="e">
        <f t="array" aca="1" ref="M41" ca="1">IF(COUNTIF(#REF!,공량산출서!$A27:$B27)&lt;ROW(공량산출서!P$1),"",OFFSET(공량산출서!P$1,SMALL(IF(#REF!=공량산출서!$A27:$B27,ROW(공량산출서!$A27)),ROW(공량산출서!P$1))-1,))</f>
        <v>#REF!</v>
      </c>
      <c r="N41" s="255" t="e">
        <f t="shared" ca="1" si="29"/>
        <v>#REF!</v>
      </c>
      <c r="O41" s="203" t="e">
        <f t="shared" ca="1" si="30"/>
        <v>#REF!</v>
      </c>
      <c r="P41" s="188" t="e">
        <f t="shared" ca="1" si="31"/>
        <v>#REF!</v>
      </c>
      <c r="Q41" s="255" t="e">
        <f t="shared" ca="1" si="32"/>
        <v>#REF!</v>
      </c>
      <c r="R41" s="268" t="e">
        <f t="array" aca="1" ref="R41" ca="1">IF(COUNTIF(#REF!,공량산출서!$A27:$B27)&lt;ROW(공량산출서!O$1),"",OFFSET(공량산출서!O$1,SMALL(IF(#REF!=공량산출서!$A27:$B27,ROW(공량산출서!$A27)),ROW(공량산출서!O$1))-1,))</f>
        <v>#REF!</v>
      </c>
      <c r="S41" s="187"/>
      <c r="T41" s="187"/>
    </row>
    <row r="42" spans="1:20" s="254" customFormat="1" ht="21.95" customHeight="1">
      <c r="A42" s="252" t="e">
        <f t="array" aca="1" ref="A42" ca="1">IF(COUNTIF(#REF!,공량산출서!$A28:$B28)&lt;ROW(공량산출서!A$1),"",OFFSET(공량산출서!A$1,SMALL(IF(#REF!=공량산출서!$A28:$B28,ROW(공량산출서!$A28)),ROW(공량산출서!A$1))-1,))</f>
        <v>#REF!</v>
      </c>
      <c r="B42" s="262" t="e">
        <f t="array" aca="1" ref="B42" ca="1">IF(COUNTIF(#REF!,공량산출서!$A28:$B28)&lt;ROW(공량산출서!B$1),"",OFFSET(공량산출서!B$1,SMALL(IF(#REF!=공량산출서!$A28:$B28,ROW(공량산출서!$A28)),ROW(공량산출서!B$1))-1,))</f>
        <v>#REF!</v>
      </c>
      <c r="C42" s="203" t="e">
        <f t="array" aca="1" ref="C42" ca="1">IF(COUNTIF(#REF!,공량산출서!$A28:$B28)&lt;ROW(공량산출서!Q$1),"",OFFSET(공량산출서!Q$1,SMALL(IF(#REF!=공량산출서!$A28:$B28,ROW(공량산출서!$A28)),ROW(공량산출서!Q$1))-1,))</f>
        <v>#REF!</v>
      </c>
      <c r="D42" s="300">
        <v>38</v>
      </c>
      <c r="E42" s="255">
        <v>378000</v>
      </c>
      <c r="F42" s="255">
        <f t="shared" si="25"/>
        <v>14364000</v>
      </c>
      <c r="G42" s="255">
        <v>79317.440000000002</v>
      </c>
      <c r="H42" s="255">
        <f t="shared" si="26"/>
        <v>3014062.72</v>
      </c>
      <c r="I42" s="203">
        <f t="shared" si="27"/>
        <v>17378062.719999999</v>
      </c>
      <c r="J42" s="296" t="e">
        <f t="array" aca="1" ref="J42" ca="1">IF(COUNTIF(#REF!,공량산출서!$A28:$B28)&lt;ROW(공량산출서!R$1),"",OFFSET(공량산출서!R$1,SMALL(IF(#REF!=공량산출서!$A28:$B28,ROW(공량산출서!$A28)),ROW(공량산출서!R$1))-1,))</f>
        <v>#REF!</v>
      </c>
      <c r="K42" s="255" t="e">
        <f t="array" aca="1" ref="K42" ca="1">IF(COUNTIF(#REF!,공량산출서!$A28:$B28)&lt;ROW(공량산출서!S$1),"",OFFSET(공량산출서!S$1,SMALL(IF(#REF!=공량산출서!$A28:$B28,ROW(공량산출서!$A28)),ROW(공량산출서!S$1))-1,))</f>
        <v>#REF!</v>
      </c>
      <c r="L42" s="255" t="e">
        <f t="shared" ca="1" si="28"/>
        <v>#REF!</v>
      </c>
      <c r="M42" s="255" t="e">
        <f t="array" aca="1" ref="M42" ca="1">IF(COUNTIF(#REF!,공량산출서!$A28:$B28)&lt;ROW(공량산출서!P$1),"",OFFSET(공량산출서!P$1,SMALL(IF(#REF!=공량산출서!$A28:$B28,ROW(공량산출서!$A28)),ROW(공량산출서!P$1))-1,))</f>
        <v>#REF!</v>
      </c>
      <c r="N42" s="255" t="e">
        <f t="shared" ca="1" si="29"/>
        <v>#REF!</v>
      </c>
      <c r="O42" s="203" t="e">
        <f t="shared" ca="1" si="30"/>
        <v>#REF!</v>
      </c>
      <c r="P42" s="188" t="e">
        <f t="shared" ca="1" si="31"/>
        <v>#REF!</v>
      </c>
      <c r="Q42" s="255" t="e">
        <f t="shared" ca="1" si="32"/>
        <v>#REF!</v>
      </c>
      <c r="R42" s="268" t="e">
        <f t="array" aca="1" ref="R42" ca="1">IF(COUNTIF(#REF!,공량산출서!$A28:$B28)&lt;ROW(공량산출서!O$1),"",OFFSET(공량산출서!O$1,SMALL(IF(#REF!=공량산출서!$A28:$B28,ROW(공량산출서!$A28)),ROW(공량산출서!O$1))-1,))</f>
        <v>#REF!</v>
      </c>
      <c r="S42" s="187"/>
      <c r="T42" s="187"/>
    </row>
    <row r="43" spans="1:20" s="254" customFormat="1" ht="21.95" customHeight="1">
      <c r="A43" s="252" t="e">
        <f t="array" aca="1" ref="A43" ca="1">IF(COUNTIF(#REF!,공량산출서!$A29:$B29)&lt;ROW(공량산출서!A$1),"",OFFSET(공량산출서!A$1,SMALL(IF(#REF!=공량산출서!$A29:$B29,ROW(공량산출서!$A29)),ROW(공량산출서!A$1))-1,))</f>
        <v>#REF!</v>
      </c>
      <c r="B43" s="262" t="e">
        <f t="array" aca="1" ref="B43" ca="1">IF(COUNTIF(#REF!,공량산출서!$A29:$B29)&lt;ROW(공량산출서!B$1),"",OFFSET(공량산출서!B$1,SMALL(IF(#REF!=공량산출서!$A29:$B29,ROW(공량산출서!$A29)),ROW(공량산출서!B$1))-1,))</f>
        <v>#REF!</v>
      </c>
      <c r="C43" s="203" t="e">
        <f t="array" aca="1" ref="C43" ca="1">IF(COUNTIF(#REF!,공량산출서!$A29:$B29)&lt;ROW(공량산출서!Q$1),"",OFFSET(공량산출서!Q$1,SMALL(IF(#REF!=공량산출서!$A29:$B29,ROW(공량산출서!$A29)),ROW(공량산출서!Q$1))-1,))</f>
        <v>#REF!</v>
      </c>
      <c r="D43" s="300">
        <v>25</v>
      </c>
      <c r="E43" s="255">
        <v>1100000</v>
      </c>
      <c r="F43" s="255">
        <f t="shared" si="25"/>
        <v>27500000</v>
      </c>
      <c r="G43" s="255">
        <v>79317.440000000002</v>
      </c>
      <c r="H43" s="255">
        <f t="shared" si="26"/>
        <v>1982936</v>
      </c>
      <c r="I43" s="203">
        <f t="shared" si="27"/>
        <v>29482936</v>
      </c>
      <c r="J43" s="296" t="e">
        <f t="array" aca="1" ref="J43" ca="1">IF(COUNTIF(#REF!,공량산출서!$A29:$B29)&lt;ROW(공량산출서!R$1),"",OFFSET(공량산출서!R$1,SMALL(IF(#REF!=공량산출서!$A29:$B29,ROW(공량산출서!$A29)),ROW(공량산출서!R$1))-1,))</f>
        <v>#REF!</v>
      </c>
      <c r="K43" s="255" t="e">
        <f t="array" aca="1" ref="K43" ca="1">IF(COUNTIF(#REF!,공량산출서!$A29:$B29)&lt;ROW(공량산출서!S$1),"",OFFSET(공량산출서!S$1,SMALL(IF(#REF!=공량산출서!$A29:$B29,ROW(공량산출서!$A29)),ROW(공량산출서!S$1))-1,))</f>
        <v>#REF!</v>
      </c>
      <c r="L43" s="255" t="e">
        <f t="shared" ca="1" si="28"/>
        <v>#REF!</v>
      </c>
      <c r="M43" s="255" t="e">
        <f t="array" aca="1" ref="M43" ca="1">IF(COUNTIF(#REF!,공량산출서!$A29:$B29)&lt;ROW(공량산출서!P$1),"",OFFSET(공량산출서!P$1,SMALL(IF(#REF!=공량산출서!$A29:$B29,ROW(공량산출서!$A29)),ROW(공량산출서!P$1))-1,))</f>
        <v>#REF!</v>
      </c>
      <c r="N43" s="255" t="e">
        <f t="shared" ca="1" si="29"/>
        <v>#REF!</v>
      </c>
      <c r="O43" s="203" t="e">
        <f t="shared" ca="1" si="30"/>
        <v>#REF!</v>
      </c>
      <c r="P43" s="188" t="e">
        <f t="shared" ca="1" si="31"/>
        <v>#REF!</v>
      </c>
      <c r="Q43" s="255" t="e">
        <f t="shared" ca="1" si="32"/>
        <v>#REF!</v>
      </c>
      <c r="R43" s="268" t="e">
        <f t="array" aca="1" ref="R43" ca="1">IF(COUNTIF(#REF!,공량산출서!$A29:$B29)&lt;ROW(공량산출서!O$1),"",OFFSET(공량산출서!O$1,SMALL(IF(#REF!=공량산출서!$A29:$B29,ROW(공량산출서!$A29)),ROW(공량산출서!O$1))-1,))</f>
        <v>#REF!</v>
      </c>
      <c r="S43" s="187"/>
      <c r="T43" s="187"/>
    </row>
    <row r="44" spans="1:20" s="254" customFormat="1" ht="21.95" customHeight="1">
      <c r="A44" s="252" t="e">
        <f t="array" aca="1" ref="A44" ca="1">IF(COUNTIF(#REF!,공량산출서!$A30:$B30)&lt;ROW(공량산출서!A$1),"",OFFSET(공량산출서!A$1,SMALL(IF(#REF!=공량산출서!$A30:$B30,ROW(공량산출서!$A30)),ROW(공량산출서!A$1))-1,))</f>
        <v>#REF!</v>
      </c>
      <c r="B44" s="262" t="e">
        <f t="array" aca="1" ref="B44" ca="1">IF(COUNTIF(#REF!,공량산출서!$A30:$B30)&lt;ROW(공량산출서!B$1),"",OFFSET(공량산출서!B$1,SMALL(IF(#REF!=공량산출서!$A30:$B30,ROW(공량산출서!$A30)),ROW(공량산출서!B$1))-1,))</f>
        <v>#REF!</v>
      </c>
      <c r="C44" s="203" t="e">
        <f t="array" aca="1" ref="C44" ca="1">IF(COUNTIF(#REF!,공량산출서!$A30:$B30)&lt;ROW(공량산출서!Q$1),"",OFFSET(공량산출서!Q$1,SMALL(IF(#REF!=공량산출서!$A30:$B30,ROW(공량산출서!$A30)),ROW(공량산출서!Q$1))-1,))</f>
        <v>#REF!</v>
      </c>
      <c r="D44" s="300">
        <v>1</v>
      </c>
      <c r="E44" s="255">
        <v>2500000</v>
      </c>
      <c r="F44" s="255">
        <f t="shared" si="25"/>
        <v>2500000</v>
      </c>
      <c r="G44" s="255">
        <v>79317.440000000002</v>
      </c>
      <c r="H44" s="255">
        <f t="shared" si="26"/>
        <v>79317.440000000002</v>
      </c>
      <c r="I44" s="203">
        <f t="shared" si="27"/>
        <v>2579317.44</v>
      </c>
      <c r="J44" s="296" t="e">
        <f t="array" aca="1" ref="J44" ca="1">IF(COUNTIF(#REF!,공량산출서!$A30:$B30)&lt;ROW(공량산출서!R$1),"",OFFSET(공량산출서!R$1,SMALL(IF(#REF!=공량산출서!$A30:$B30,ROW(공량산출서!$A30)),ROW(공량산출서!R$1))-1,))</f>
        <v>#REF!</v>
      </c>
      <c r="K44" s="255" t="e">
        <f t="array" aca="1" ref="K44" ca="1">IF(COUNTIF(#REF!,공량산출서!$A30:$B30)&lt;ROW(공량산출서!S$1),"",OFFSET(공량산출서!S$1,SMALL(IF(#REF!=공량산출서!$A30:$B30,ROW(공량산출서!$A30)),ROW(공량산출서!S$1))-1,))</f>
        <v>#REF!</v>
      </c>
      <c r="L44" s="255" t="e">
        <f t="shared" ca="1" si="28"/>
        <v>#REF!</v>
      </c>
      <c r="M44" s="255" t="e">
        <f t="array" aca="1" ref="M44" ca="1">IF(COUNTIF(#REF!,공량산출서!$A30:$B30)&lt;ROW(공량산출서!P$1),"",OFFSET(공량산출서!P$1,SMALL(IF(#REF!=공량산출서!$A30:$B30,ROW(공량산출서!$A30)),ROW(공량산출서!P$1))-1,))</f>
        <v>#REF!</v>
      </c>
      <c r="N44" s="255" t="e">
        <f t="shared" ca="1" si="29"/>
        <v>#REF!</v>
      </c>
      <c r="O44" s="203" t="e">
        <f t="shared" ca="1" si="30"/>
        <v>#REF!</v>
      </c>
      <c r="P44" s="188" t="e">
        <f t="shared" ca="1" si="31"/>
        <v>#REF!</v>
      </c>
      <c r="Q44" s="255" t="e">
        <f t="shared" ca="1" si="32"/>
        <v>#REF!</v>
      </c>
      <c r="R44" s="268" t="e">
        <f t="array" aca="1" ref="R44" ca="1">IF(COUNTIF(#REF!,공량산출서!$A30:$B30)&lt;ROW(공량산출서!O$1),"",OFFSET(공량산출서!O$1,SMALL(IF(#REF!=공량산출서!$A30:$B30,ROW(공량산출서!$A30)),ROW(공량산출서!O$1))-1,))</f>
        <v>#REF!</v>
      </c>
      <c r="S44" s="187"/>
      <c r="T44" s="187"/>
    </row>
    <row r="45" spans="1:20" s="254" customFormat="1" ht="21.95" customHeight="1">
      <c r="A45" s="252" t="e">
        <f t="array" aca="1" ref="A45" ca="1">IF(COUNTIF(#REF!,공량산출서!$A31:$B31)&lt;ROW(공량산출서!A$1),"",OFFSET(공량산출서!A$1,SMALL(IF(#REF!=공량산출서!$A31:$B31,ROW(공량산출서!$A31)),ROW(공량산출서!A$1))-1,))</f>
        <v>#REF!</v>
      </c>
      <c r="B45" s="262" t="e">
        <f t="array" aca="1" ref="B45" ca="1">IF(COUNTIF(#REF!,공량산출서!$A31:$B31)&lt;ROW(공량산출서!B$1),"",OFFSET(공량산출서!B$1,SMALL(IF(#REF!=공량산출서!$A31:$B31,ROW(공량산출서!$A31)),ROW(공량산출서!B$1))-1,))</f>
        <v>#REF!</v>
      </c>
      <c r="C45" s="203" t="e">
        <f t="array" aca="1" ref="C45" ca="1">IF(COUNTIF(#REF!,공량산출서!$A31:$B31)&lt;ROW(공량산출서!Q$1),"",OFFSET(공량산출서!Q$1,SMALL(IF(#REF!=공량산출서!$A31:$B31,ROW(공량산출서!$A31)),ROW(공량산출서!Q$1))-1,))</f>
        <v>#REF!</v>
      </c>
      <c r="D45" s="300">
        <v>6</v>
      </c>
      <c r="E45" s="255">
        <v>3100000</v>
      </c>
      <c r="F45" s="255">
        <f t="shared" si="25"/>
        <v>18600000</v>
      </c>
      <c r="G45" s="255">
        <v>79317.440000000002</v>
      </c>
      <c r="H45" s="255">
        <f t="shared" si="26"/>
        <v>475904.64</v>
      </c>
      <c r="I45" s="203">
        <f t="shared" si="27"/>
        <v>19075904.640000001</v>
      </c>
      <c r="J45" s="296" t="e">
        <f t="array" aca="1" ref="J45" ca="1">IF(COUNTIF(#REF!,공량산출서!$A31:$B31)&lt;ROW(공량산출서!R$1),"",OFFSET(공량산출서!R$1,SMALL(IF(#REF!=공량산출서!$A31:$B31,ROW(공량산출서!$A31)),ROW(공량산출서!R$1))-1,))</f>
        <v>#REF!</v>
      </c>
      <c r="K45" s="255" t="e">
        <f t="array" aca="1" ref="K45" ca="1">IF(COUNTIF(#REF!,공량산출서!$A31:$B31)&lt;ROW(공량산출서!S$1),"",OFFSET(공량산출서!S$1,SMALL(IF(#REF!=공량산출서!$A31:$B31,ROW(공량산출서!$A31)),ROW(공량산출서!S$1))-1,))</f>
        <v>#REF!</v>
      </c>
      <c r="L45" s="255" t="e">
        <f t="shared" ca="1" si="28"/>
        <v>#REF!</v>
      </c>
      <c r="M45" s="255" t="e">
        <f t="array" aca="1" ref="M45" ca="1">IF(COUNTIF(#REF!,공량산출서!$A31:$B31)&lt;ROW(공량산출서!P$1),"",OFFSET(공량산출서!P$1,SMALL(IF(#REF!=공량산출서!$A31:$B31,ROW(공량산출서!$A31)),ROW(공량산출서!P$1))-1,))</f>
        <v>#REF!</v>
      </c>
      <c r="N45" s="255" t="e">
        <f t="shared" ca="1" si="29"/>
        <v>#REF!</v>
      </c>
      <c r="O45" s="203" t="e">
        <f t="shared" ca="1" si="30"/>
        <v>#REF!</v>
      </c>
      <c r="P45" s="188" t="e">
        <f t="shared" ca="1" si="31"/>
        <v>#REF!</v>
      </c>
      <c r="Q45" s="255" t="e">
        <f t="shared" ca="1" si="32"/>
        <v>#REF!</v>
      </c>
      <c r="R45" s="268" t="e">
        <f t="array" aca="1" ref="R45" ca="1">IF(COUNTIF(#REF!,공량산출서!$A31:$B31)&lt;ROW(공량산출서!O$1),"",OFFSET(공량산출서!O$1,SMALL(IF(#REF!=공량산출서!$A31:$B31,ROW(공량산출서!$A31)),ROW(공량산출서!O$1))-1,))</f>
        <v>#REF!</v>
      </c>
      <c r="S45" s="187"/>
      <c r="T45" s="187"/>
    </row>
    <row r="46" spans="1:20" s="254" customFormat="1" ht="21.95" customHeight="1">
      <c r="A46" s="252" t="e">
        <f t="array" aca="1" ref="A46" ca="1">IF(COUNTIF(#REF!,공량산출서!$A33:$B33)&lt;ROW(공량산출서!A$1),"",OFFSET(공량산출서!A$1,SMALL(IF(#REF!=공량산출서!$A33:$B33,ROW(공량산출서!$A33)),ROW(공량산출서!A$1))-1,))</f>
        <v>#REF!</v>
      </c>
      <c r="B46" s="262" t="e">
        <f t="array" aca="1" ref="B46" ca="1">IF(COUNTIF(#REF!,공량산출서!$A33:$B33)&lt;ROW(공량산출서!B$1),"",OFFSET(공량산출서!B$1,SMALL(IF(#REF!=공량산출서!$A33:$B33,ROW(공량산출서!$A33)),ROW(공량산출서!B$1))-1,))</f>
        <v>#REF!</v>
      </c>
      <c r="C46" s="203" t="e">
        <f t="array" aca="1" ref="C46" ca="1">IF(COUNTIF(#REF!,공량산출서!$A33:$B33)&lt;ROW(공량산출서!Q$1),"",OFFSET(공량산출서!Q$1,SMALL(IF(#REF!=공량산출서!$A33:$B33,ROW(공량산출서!$A33)),ROW(공량산출서!Q$1))-1,))</f>
        <v>#REF!</v>
      </c>
      <c r="D46" s="300">
        <v>38</v>
      </c>
      <c r="E46" s="255">
        <v>109250</v>
      </c>
      <c r="F46" s="255">
        <f t="shared" si="25"/>
        <v>4151500</v>
      </c>
      <c r="G46" s="256">
        <v>61609.599999999999</v>
      </c>
      <c r="H46" s="255">
        <f t="shared" si="26"/>
        <v>2341164.7999999998</v>
      </c>
      <c r="I46" s="203">
        <f t="shared" si="27"/>
        <v>6492664.7999999998</v>
      </c>
      <c r="J46" s="296" t="e">
        <f t="array" aca="1" ref="J46" ca="1">IF(COUNTIF(#REF!,공량산출서!$A33:$B33)&lt;ROW(공량산출서!R$1),"",OFFSET(공량산출서!R$1,SMALL(IF(#REF!=공량산출서!$A33:$B33,ROW(공량산출서!$A33)),ROW(공량산출서!R$1))-1,))</f>
        <v>#REF!</v>
      </c>
      <c r="K46" s="255" t="e">
        <f t="array" aca="1" ref="K46" ca="1">IF(COUNTIF(#REF!,공량산출서!$A33:$B33)&lt;ROW(공량산출서!S$1),"",OFFSET(공량산출서!S$1,SMALL(IF(#REF!=공량산출서!$A33:$B33,ROW(공량산출서!$A33)),ROW(공량산출서!S$1))-1,))</f>
        <v>#REF!</v>
      </c>
      <c r="L46" s="255" t="e">
        <f t="shared" ca="1" si="28"/>
        <v>#REF!</v>
      </c>
      <c r="M46" s="255" t="e">
        <f t="array" aca="1" ref="M46" ca="1">IF(COUNTIF(#REF!,공량산출서!$A33:$B33)&lt;ROW(공량산출서!P$1),"",OFFSET(공량산출서!P$1,SMALL(IF(#REF!=공량산출서!$A33:$B33,ROW(공량산출서!$A33)),ROW(공량산출서!P$1))-1,))</f>
        <v>#REF!</v>
      </c>
      <c r="N46" s="255" t="e">
        <f t="shared" ca="1" si="29"/>
        <v>#REF!</v>
      </c>
      <c r="O46" s="203" t="e">
        <f t="shared" ca="1" si="30"/>
        <v>#REF!</v>
      </c>
      <c r="P46" s="188" t="e">
        <f t="shared" ca="1" si="31"/>
        <v>#REF!</v>
      </c>
      <c r="Q46" s="255" t="e">
        <f t="shared" ca="1" si="32"/>
        <v>#REF!</v>
      </c>
      <c r="R46" s="268" t="e">
        <f t="array" aca="1" ref="R46" ca="1">IF(COUNTIF(#REF!,공량산출서!$A33:$B33)&lt;ROW(공량산출서!O$1),"",OFFSET(공량산출서!O$1,SMALL(IF(#REF!=공량산출서!$A33:$B33,ROW(공량산출서!$A33)),ROW(공량산출서!O$1))-1,))</f>
        <v>#REF!</v>
      </c>
      <c r="S46" s="187"/>
      <c r="T46" s="187"/>
    </row>
    <row r="47" spans="1:20" s="254" customFormat="1" ht="21.95" customHeight="1">
      <c r="A47" s="252" t="e">
        <f t="array" aca="1" ref="A47" ca="1">IF(COUNTIF(#REF!,공량산출서!$A32:$B32)&lt;ROW(공량산출서!A$1),"",OFFSET(공량산출서!A$1,SMALL(IF(#REF!=공량산출서!$A32:$B32,ROW(공량산출서!$A32)),ROW(공량산출서!A$1))-1,))</f>
        <v>#REF!</v>
      </c>
      <c r="B47" s="262" t="e">
        <f t="array" aca="1" ref="B47" ca="1">IF(COUNTIF(#REF!,공량산출서!$A32:$B32)&lt;ROW(공량산출서!B$1),"",OFFSET(공량산출서!B$1,SMALL(IF(#REF!=공량산출서!$A32:$B32,ROW(공량산출서!$A32)),ROW(공량산출서!B$1))-1,))</f>
        <v>#REF!</v>
      </c>
      <c r="C47" s="203" t="e">
        <f t="array" aca="1" ref="C47" ca="1">IF(COUNTIF(#REF!,공량산출서!$A32:$B32)&lt;ROW(공량산출서!Q$1),"",OFFSET(공량산출서!Q$1,SMALL(IF(#REF!=공량산출서!$A32:$B32,ROW(공량산출서!$A32)),ROW(공량산출서!Q$1))-1,))</f>
        <v>#REF!</v>
      </c>
      <c r="D47" s="300">
        <v>0</v>
      </c>
      <c r="E47" s="255">
        <v>109250</v>
      </c>
      <c r="F47" s="255">
        <f t="shared" si="25"/>
        <v>0</v>
      </c>
      <c r="G47" s="255">
        <v>0</v>
      </c>
      <c r="H47" s="255">
        <f t="shared" si="26"/>
        <v>0</v>
      </c>
      <c r="I47" s="203">
        <f t="shared" si="27"/>
        <v>0</v>
      </c>
      <c r="J47" s="296" t="e">
        <f t="array" aca="1" ref="J47" ca="1">IF(COUNTIF(#REF!,공량산출서!$A32:$B32)&lt;ROW(공량산출서!R$1),"",OFFSET(공량산출서!R$1,SMALL(IF(#REF!=공량산출서!$A32:$B32,ROW(공량산출서!$A32)),ROW(공량산출서!R$1))-1,))</f>
        <v>#REF!</v>
      </c>
      <c r="K47" s="255" t="e">
        <f t="array" aca="1" ref="K47" ca="1">IF(COUNTIF(#REF!,공량산출서!$A32:$B32)&lt;ROW(공량산출서!S$1),"",OFFSET(공량산출서!S$1,SMALL(IF(#REF!=공량산출서!$A32:$B32,ROW(공량산출서!$A32)),ROW(공량산출서!S$1))-1,))</f>
        <v>#REF!</v>
      </c>
      <c r="L47" s="255" t="e">
        <f t="shared" ca="1" si="28"/>
        <v>#REF!</v>
      </c>
      <c r="M47" s="255" t="e">
        <f t="array" aca="1" ref="M47" ca="1">IF(COUNTIF(#REF!,공량산출서!$A32:$B32)&lt;ROW(공량산출서!P$1),"",OFFSET(공량산출서!P$1,SMALL(IF(#REF!=공량산출서!$A32:$B32,ROW(공량산출서!$A32)),ROW(공량산출서!P$1))-1,))</f>
        <v>#REF!</v>
      </c>
      <c r="N47" s="255" t="e">
        <f t="shared" ca="1" si="29"/>
        <v>#REF!</v>
      </c>
      <c r="O47" s="203" t="e">
        <f t="shared" ca="1" si="30"/>
        <v>#REF!</v>
      </c>
      <c r="P47" s="188" t="e">
        <f t="shared" ca="1" si="31"/>
        <v>#REF!</v>
      </c>
      <c r="Q47" s="255" t="e">
        <f t="shared" ca="1" si="32"/>
        <v>#REF!</v>
      </c>
      <c r="R47" s="268" t="e">
        <f t="array" aca="1" ref="R47" ca="1">IF(COUNTIF(#REF!,공량산출서!$A32:$B32)&lt;ROW(공량산출서!O$1),"",OFFSET(공량산출서!O$1,SMALL(IF(#REF!=공량산출서!$A32:$B32,ROW(공량산출서!$A32)),ROW(공량산출서!O$1))-1,))</f>
        <v>#REF!</v>
      </c>
      <c r="S47" s="187"/>
      <c r="T47" s="187"/>
    </row>
    <row r="48" spans="1:20" s="254" customFormat="1" ht="22.5" customHeight="1">
      <c r="A48" s="252" t="e">
        <f t="array" aca="1" ref="A48" ca="1">IF(COUNTIF(#REF!,공량산출서!$A70:$B70)&lt;ROW(공량산출서!A$1),"",OFFSET(공량산출서!A$1,SMALL(IF(#REF!=공량산출서!$A70:$B70,ROW(공량산출서!$A70)),ROW(공량산출서!A$1))-1,))</f>
        <v>#REF!</v>
      </c>
      <c r="B48" s="262" t="e">
        <f t="array" aca="1" ref="B48" ca="1">IF(COUNTIF(#REF!,공량산출서!$A70:$B70)&lt;ROW(공량산출서!B$1),"",OFFSET(공량산출서!B$1,SMALL(IF(#REF!=공량산출서!$A70:$B70,ROW(공량산출서!$A70)),ROW(공량산출서!B$1))-1,))</f>
        <v>#REF!</v>
      </c>
      <c r="C48" s="203" t="e">
        <f t="array" aca="1" ref="C48" ca="1">IF(COUNTIF(#REF!,공량산출서!$A70:$B70)&lt;ROW(공량산출서!Q$1),"",OFFSET(공량산출서!Q$1,SMALL(IF(#REF!=공량산출서!$A70:$B70,ROW(공량산출서!$A70)),ROW(공량산출서!Q$1))-1,))</f>
        <v>#REF!</v>
      </c>
      <c r="D48" s="300">
        <v>27</v>
      </c>
      <c r="E48" s="255">
        <v>292600</v>
      </c>
      <c r="F48" s="255">
        <f t="shared" ref="F48" si="33">E48*D48</f>
        <v>7900200</v>
      </c>
      <c r="G48" s="255">
        <v>100661.68000000001</v>
      </c>
      <c r="H48" s="255">
        <f t="shared" ref="H48" si="34">G48*D48</f>
        <v>2717865.3600000003</v>
      </c>
      <c r="I48" s="203">
        <f t="shared" ref="I48" si="35">H48+F48</f>
        <v>10618065.359999999</v>
      </c>
      <c r="J48" s="296" t="e">
        <f t="array" aca="1" ref="J48" ca="1">IF(COUNTIF(#REF!,공량산출서!$A70:$B70)&lt;ROW(공량산출서!R$1),"",OFFSET(공량산출서!R$1,SMALL(IF(#REF!=공량산출서!$A70:$B70,ROW(공량산출서!$A70)),ROW(공량산출서!R$1))-1,))</f>
        <v>#REF!</v>
      </c>
      <c r="K48" s="255" t="e">
        <f t="array" aca="1" ref="K48" ca="1">IF(COUNTIF(#REF!,공량산출서!$A70:$B70)&lt;ROW(공량산출서!S$1),"",OFFSET(공량산출서!S$1,SMALL(IF(#REF!=공량산출서!$A70:$B70,ROW(공량산출서!$A70)),ROW(공량산출서!S$1))-1,))</f>
        <v>#REF!</v>
      </c>
      <c r="L48" s="255" t="e">
        <f t="shared" ref="L48" ca="1" si="36">K48*J48</f>
        <v>#REF!</v>
      </c>
      <c r="M48" s="255" t="e">
        <f t="array" aca="1" ref="M48" ca="1">IF(COUNTIF(#REF!,공량산출서!$A70:$B70)&lt;ROW(공량산출서!P$1),"",OFFSET(공량산출서!P$1,SMALL(IF(#REF!=공량산출서!$A70:$B70,ROW(공량산출서!$A70)),ROW(공량산출서!P$1))-1,))</f>
        <v>#REF!</v>
      </c>
      <c r="N48" s="255" t="e">
        <f t="shared" ref="N48" ca="1" si="37">M48*J48</f>
        <v>#REF!</v>
      </c>
      <c r="O48" s="203" t="e">
        <f t="shared" ref="O48" ca="1" si="38">N48+L48</f>
        <v>#REF!</v>
      </c>
      <c r="P48" s="188" t="e">
        <f t="shared" ref="P48" ca="1" si="39">J48-D48</f>
        <v>#REF!</v>
      </c>
      <c r="Q48" s="255" t="e">
        <f t="shared" ref="Q48" ca="1" si="40">O48-I48</f>
        <v>#REF!</v>
      </c>
      <c r="R48" s="268" t="e">
        <f t="array" aca="1" ref="R48" ca="1">IF(COUNTIF(#REF!,공량산출서!$A70:$B70)&lt;ROW(공량산출서!O$1),"",OFFSET(공량산출서!O$1,SMALL(IF(#REF!=공량산출서!$A70:$B70,ROW(공량산출서!$A70)),ROW(공량산출서!O$1))-1,))</f>
        <v>#REF!</v>
      </c>
      <c r="S48" s="187"/>
      <c r="T48" s="187"/>
    </row>
    <row r="49" spans="1:20" s="254" customFormat="1" ht="21.95" customHeight="1">
      <c r="A49" s="252" t="e">
        <f t="array" aca="1" ref="A49" ca="1">IF(COUNTIF(#REF!,공량산출서!$A71:$B71)&lt;ROW(공량산출서!A$1),"",OFFSET(공량산출서!A$1,SMALL(IF(#REF!=공량산출서!$A71:$B71,ROW(공량산출서!$A71)),ROW(공량산출서!A$1))-1,))</f>
        <v>#REF!</v>
      </c>
      <c r="B49" s="262" t="e">
        <f t="array" aca="1" ref="B49" ca="1">IF(COUNTIF(#REF!,공량산출서!$A71:$B71)&lt;ROW(공량산출서!B$1),"",OFFSET(공량산출서!B$1,SMALL(IF(#REF!=공량산출서!$A71:$B71,ROW(공량산출서!$A71)),ROW(공량산출서!B$1))-1,))</f>
        <v>#REF!</v>
      </c>
      <c r="C49" s="203" t="e">
        <f t="array" aca="1" ref="C49" ca="1">IF(COUNTIF(#REF!,공량산출서!$A71:$B71)&lt;ROW(공량산출서!Q$1),"",OFFSET(공량산출서!Q$1,SMALL(IF(#REF!=공량산출서!$A71:$B71,ROW(공량산출서!$A71)),ROW(공량산출서!Q$1))-1,))</f>
        <v>#REF!</v>
      </c>
      <c r="D49" s="300">
        <v>4</v>
      </c>
      <c r="E49" s="255">
        <v>1330000</v>
      </c>
      <c r="F49" s="255">
        <f>E49*D49</f>
        <v>5320000</v>
      </c>
      <c r="G49" s="255">
        <v>100661.68000000001</v>
      </c>
      <c r="H49" s="255">
        <f>G49*D49</f>
        <v>402646.72000000003</v>
      </c>
      <c r="I49" s="203">
        <f>H49+F49</f>
        <v>5722646.7199999997</v>
      </c>
      <c r="J49" s="296" t="e">
        <f t="array" aca="1" ref="J49" ca="1">IF(COUNTIF(#REF!,공량산출서!$A71:$B71)&lt;ROW(공량산출서!R$1),"",OFFSET(공량산출서!R$1,SMALL(IF(#REF!=공량산출서!$A71:$B71,ROW(공량산출서!$A71)),ROW(공량산출서!R$1))-1,))</f>
        <v>#REF!</v>
      </c>
      <c r="K49" s="255" t="e">
        <f t="array" aca="1" ref="K49" ca="1">IF(COUNTIF(#REF!,공량산출서!$A71:$B71)&lt;ROW(공량산출서!S$1),"",OFFSET(공량산출서!S$1,SMALL(IF(#REF!=공량산출서!$A71:$B71,ROW(공량산출서!$A71)),ROW(공량산출서!S$1))-1,))</f>
        <v>#REF!</v>
      </c>
      <c r="L49" s="255" t="e">
        <f ca="1">K49*J49</f>
        <v>#REF!</v>
      </c>
      <c r="M49" s="255" t="e">
        <f t="array" aca="1" ref="M49" ca="1">IF(COUNTIF(#REF!,공량산출서!$A71:$B71)&lt;ROW(공량산출서!P$1),"",OFFSET(공량산출서!P$1,SMALL(IF(#REF!=공량산출서!$A71:$B71,ROW(공량산출서!$A71)),ROW(공량산출서!P$1))-1,))</f>
        <v>#REF!</v>
      </c>
      <c r="N49" s="255" t="e">
        <f ca="1">M49*J49</f>
        <v>#REF!</v>
      </c>
      <c r="O49" s="203" t="e">
        <f ca="1">N49+L49</f>
        <v>#REF!</v>
      </c>
      <c r="P49" s="188" t="e">
        <f ca="1">J49-D49</f>
        <v>#REF!</v>
      </c>
      <c r="Q49" s="255" t="e">
        <f ca="1">O49-I49</f>
        <v>#REF!</v>
      </c>
      <c r="R49" s="268" t="e">
        <f t="array" aca="1" ref="R49" ca="1">IF(COUNTIF(#REF!,공량산출서!$A71:$B71)&lt;ROW(공량산출서!O$1),"",OFFSET(공량산출서!O$1,SMALL(IF(#REF!=공량산출서!$A71:$B71,ROW(공량산출서!$A71)),ROW(공량산출서!O$1))-1,))</f>
        <v>#REF!</v>
      </c>
      <c r="S49" s="187"/>
      <c r="T49" s="187"/>
    </row>
    <row r="50" spans="1:20" s="282" customFormat="1" ht="19.5" customHeight="1">
      <c r="A50" s="289"/>
      <c r="B50" s="301"/>
      <c r="C50" s="293"/>
      <c r="D50" s="299"/>
      <c r="E50" s="287"/>
      <c r="F50" s="287"/>
      <c r="G50" s="287"/>
      <c r="H50" s="287"/>
      <c r="I50" s="288"/>
      <c r="J50" s="297"/>
      <c r="K50" s="287"/>
      <c r="L50" s="287"/>
      <c r="M50" s="287"/>
      <c r="N50" s="287"/>
      <c r="O50" s="288"/>
      <c r="P50" s="297"/>
      <c r="Q50" s="287"/>
      <c r="R50" s="288"/>
      <c r="S50" s="298"/>
      <c r="T50" s="298"/>
    </row>
    <row r="51" spans="1:20" s="282" customFormat="1" ht="20.100000000000001" customHeight="1">
      <c r="A51" s="285" t="s">
        <v>2</v>
      </c>
      <c r="B51" s="292"/>
      <c r="C51" s="295"/>
      <c r="D51" s="300"/>
      <c r="E51" s="290"/>
      <c r="F51" s="291">
        <f>SUM(F40:F50)</f>
        <v>195967700</v>
      </c>
      <c r="G51" s="291"/>
      <c r="H51" s="291">
        <f>SUM(H40:H50)</f>
        <v>25159977.760000002</v>
      </c>
      <c r="I51" s="294">
        <f>H51+F51</f>
        <v>221127677.75999999</v>
      </c>
      <c r="J51" s="296"/>
      <c r="K51" s="290"/>
      <c r="L51" s="291" t="e">
        <f ca="1">SUM(L40:L50)</f>
        <v>#REF!</v>
      </c>
      <c r="M51" s="291"/>
      <c r="N51" s="291" t="e">
        <f ca="1">SUM(N40:N50)</f>
        <v>#REF!</v>
      </c>
      <c r="O51" s="294" t="e">
        <f ca="1">N51+L51</f>
        <v>#REF!</v>
      </c>
      <c r="P51" s="283"/>
      <c r="Q51" s="291" t="e">
        <f ca="1">SUM(Q40:Q50)</f>
        <v>#REF!</v>
      </c>
      <c r="R51" s="268"/>
      <c r="S51" s="298"/>
      <c r="T51" s="298"/>
    </row>
    <row r="52" spans="1:20" s="254" customFormat="1" ht="22.5" customHeight="1">
      <c r="A52" s="286" t="s">
        <v>95</v>
      </c>
      <c r="B52" s="276"/>
      <c r="C52" s="140"/>
      <c r="D52" s="204"/>
      <c r="E52" s="75"/>
      <c r="F52" s="75"/>
      <c r="G52" s="75"/>
      <c r="H52" s="75"/>
      <c r="I52" s="141"/>
      <c r="J52" s="144"/>
      <c r="K52" s="75"/>
      <c r="L52" s="75"/>
      <c r="M52" s="75"/>
      <c r="N52" s="75"/>
      <c r="O52" s="141"/>
      <c r="P52" s="144"/>
      <c r="Q52" s="75"/>
      <c r="R52" s="269"/>
      <c r="S52" s="187"/>
      <c r="T52" s="187"/>
    </row>
    <row r="53" spans="1:20" s="254" customFormat="1" ht="21.95" customHeight="1">
      <c r="A53" s="252" t="e">
        <f t="array" aca="1" ref="A53" ca="1">IF(COUNTIF(#REF!,공량산출서!$A34:$B34)&lt;ROW(공량산출서!A$1),"",OFFSET(공량산출서!A$1,SMALL(IF(#REF!=공량산출서!$A34:$B34,ROW(공량산출서!$A34)),ROW(공량산출서!A$1))-1,))</f>
        <v>#REF!</v>
      </c>
      <c r="B53" s="262" t="e">
        <f t="array" aca="1" ref="B53" ca="1">IF(COUNTIF(#REF!,공량산출서!$A34:$B34)&lt;ROW(공량산출서!B$1),"",OFFSET(공량산출서!B$1,SMALL(IF(#REF!=공량산출서!$A34:$B34,ROW(공량산출서!$A34)),ROW(공량산출서!B$1))-1,))</f>
        <v>#REF!</v>
      </c>
      <c r="C53" s="203" t="e">
        <f t="array" aca="1" ref="C53" ca="1">IF(COUNTIF(#REF!,공량산출서!$A34:$B34)&lt;ROW(공량산출서!Q$1),"",OFFSET(공량산출서!Q$1,SMALL(IF(#REF!=공량산출서!$A34:$B34,ROW(공량산출서!$A34)),ROW(공량산출서!Q$1))-1,))</f>
        <v>#REF!</v>
      </c>
      <c r="D53" s="300">
        <v>38</v>
      </c>
      <c r="E53" s="255">
        <v>28500</v>
      </c>
      <c r="F53" s="255">
        <f t="shared" ref="F53:F67" si="41">E53*D53</f>
        <v>1083000</v>
      </c>
      <c r="G53" s="256">
        <v>72943.200000000012</v>
      </c>
      <c r="H53" s="255">
        <f t="shared" ref="H53:H67" si="42">G53*D53</f>
        <v>2771841.6000000006</v>
      </c>
      <c r="I53" s="203">
        <f t="shared" ref="I53:I71" si="43">H53+F53</f>
        <v>3854841.6000000006</v>
      </c>
      <c r="J53" s="296" t="e">
        <f t="array" aca="1" ref="J53" ca="1">IF(COUNTIF(#REF!,공량산출서!$A34:$B34)&lt;ROW(공량산출서!R$1),"",OFFSET(공량산출서!R$1,SMALL(IF(#REF!=공량산출서!$A34:$B34,ROW(공량산출서!$A34)),ROW(공량산출서!R$1))-1,))</f>
        <v>#REF!</v>
      </c>
      <c r="K53" s="255" t="e">
        <f t="array" aca="1" ref="K53" ca="1">IF(COUNTIF(#REF!,공량산출서!$A34:$B34)&lt;ROW(공량산출서!S$1),"",OFFSET(공량산출서!S$1,SMALL(IF(#REF!=공량산출서!$A34:$B34,ROW(공량산출서!$A34)),ROW(공량산출서!S$1))-1,))</f>
        <v>#REF!</v>
      </c>
      <c r="L53" s="255" t="e">
        <f t="shared" ref="L53:L67" ca="1" si="44">K53*J53</f>
        <v>#REF!</v>
      </c>
      <c r="M53" s="255" t="e">
        <f t="array" aca="1" ref="M53" ca="1">IF(COUNTIF(#REF!,공량산출서!$A34:$B34)&lt;ROW(공량산출서!P$1),"",OFFSET(공량산출서!P$1,SMALL(IF(#REF!=공량산출서!$A34:$B34,ROW(공량산출서!$A34)),ROW(공량산출서!P$1))-1,))</f>
        <v>#REF!</v>
      </c>
      <c r="N53" s="255" t="e">
        <f t="shared" ref="N53:N67" ca="1" si="45">M53*J53</f>
        <v>#REF!</v>
      </c>
      <c r="O53" s="203" t="e">
        <f t="shared" ref="O53:O71" ca="1" si="46">N53+L53</f>
        <v>#REF!</v>
      </c>
      <c r="P53" s="188" t="e">
        <f t="shared" ref="P53:P67" ca="1" si="47">J53-D53</f>
        <v>#REF!</v>
      </c>
      <c r="Q53" s="255" t="e">
        <f t="shared" ref="Q53:Q67" ca="1" si="48">O53-I53</f>
        <v>#REF!</v>
      </c>
      <c r="R53" s="268" t="e">
        <f t="array" aca="1" ref="R53" ca="1">IF(COUNTIF(#REF!,공량산출서!$A34:$B34)&lt;ROW(공량산출서!O$1),"",OFFSET(공량산출서!O$1,SMALL(IF(#REF!=공량산출서!$A34:$B34,ROW(공량산출서!$A34)),ROW(공량산출서!O$1))-1,))</f>
        <v>#REF!</v>
      </c>
      <c r="S53" s="187"/>
      <c r="T53" s="187"/>
    </row>
    <row r="54" spans="1:20" s="254" customFormat="1" ht="21.95" customHeight="1">
      <c r="A54" s="252" t="e">
        <f t="array" aca="1" ref="A54" ca="1">IF(COUNTIF(#REF!,공량산출서!$A35:$B35)&lt;ROW(공량산출서!A$1),"",OFFSET(공량산출서!A$1,SMALL(IF(#REF!=공량산출서!$A35:$B35,ROW(공량산출서!$A35)),ROW(공량산출서!A$1))-1,))</f>
        <v>#REF!</v>
      </c>
      <c r="B54" s="262" t="e">
        <f t="array" aca="1" ref="B54" ca="1">IF(COUNTIF(#REF!,공량산출서!$A35:$B35)&lt;ROW(공량산출서!B$1),"",OFFSET(공량산출서!B$1,SMALL(IF(#REF!=공량산출서!$A35:$B35,ROW(공량산출서!$A35)),ROW(공량산출서!B$1))-1,))</f>
        <v>#REF!</v>
      </c>
      <c r="C54" s="203" t="e">
        <f t="array" aca="1" ref="C54" ca="1">IF(COUNTIF(#REF!,공량산출서!$A35:$B35)&lt;ROW(공량산출서!Q$1),"",OFFSET(공량산출서!Q$1,SMALL(IF(#REF!=공량산출서!$A35:$B35,ROW(공량산출서!$A35)),ROW(공량산출서!Q$1))-1,))</f>
        <v>#REF!</v>
      </c>
      <c r="D54" s="300">
        <v>38</v>
      </c>
      <c r="E54" s="255">
        <v>114000</v>
      </c>
      <c r="F54" s="255">
        <f t="shared" si="41"/>
        <v>4332000</v>
      </c>
      <c r="G54" s="255">
        <v>102660.8</v>
      </c>
      <c r="H54" s="255">
        <f t="shared" si="42"/>
        <v>3901110.4</v>
      </c>
      <c r="I54" s="203">
        <f t="shared" si="43"/>
        <v>8233110.4000000004</v>
      </c>
      <c r="J54" s="296" t="e">
        <f t="array" aca="1" ref="J54" ca="1">IF(COUNTIF(#REF!,공량산출서!$A35:$B35)&lt;ROW(공량산출서!R$1),"",OFFSET(공량산출서!R$1,SMALL(IF(#REF!=공량산출서!$A35:$B35,ROW(공량산출서!$A35)),ROW(공량산출서!R$1))-1,))</f>
        <v>#REF!</v>
      </c>
      <c r="K54" s="255" t="e">
        <f t="array" aca="1" ref="K54" ca="1">IF(COUNTIF(#REF!,공량산출서!$A35:$B35)&lt;ROW(공량산출서!S$1),"",OFFSET(공량산출서!S$1,SMALL(IF(#REF!=공량산출서!$A35:$B35,ROW(공량산출서!$A35)),ROW(공량산출서!S$1))-1,))</f>
        <v>#REF!</v>
      </c>
      <c r="L54" s="255" t="e">
        <f t="shared" ca="1" si="44"/>
        <v>#REF!</v>
      </c>
      <c r="M54" s="255" t="e">
        <f t="array" aca="1" ref="M54" ca="1">IF(COUNTIF(#REF!,공량산출서!$A35:$B35)&lt;ROW(공량산출서!P$1),"",OFFSET(공량산출서!P$1,SMALL(IF(#REF!=공량산출서!$A35:$B35,ROW(공량산출서!$A35)),ROW(공량산출서!P$1))-1,))</f>
        <v>#REF!</v>
      </c>
      <c r="N54" s="255" t="e">
        <f t="shared" ca="1" si="45"/>
        <v>#REF!</v>
      </c>
      <c r="O54" s="203" t="e">
        <f t="shared" ca="1" si="46"/>
        <v>#REF!</v>
      </c>
      <c r="P54" s="188" t="e">
        <f t="shared" ca="1" si="47"/>
        <v>#REF!</v>
      </c>
      <c r="Q54" s="255" t="e">
        <f t="shared" ca="1" si="48"/>
        <v>#REF!</v>
      </c>
      <c r="R54" s="268" t="e">
        <f t="array" aca="1" ref="R54" ca="1">IF(COUNTIF(#REF!,공량산출서!$A35:$B35)&lt;ROW(공량산출서!O$1),"",OFFSET(공량산출서!O$1,SMALL(IF(#REF!=공량산출서!$A35:$B35,ROW(공량산출서!$A35)),ROW(공량산출서!O$1))-1,))</f>
        <v>#REF!</v>
      </c>
      <c r="S54" s="187"/>
      <c r="T54" s="187"/>
    </row>
    <row r="55" spans="1:20" s="254" customFormat="1" ht="21.95" customHeight="1">
      <c r="A55" s="252" t="e">
        <f t="array" aca="1" ref="A55" ca="1">IF(COUNTIF(#REF!,공량산출서!$A36:$B36)&lt;ROW(공량산출서!A$1),"",OFFSET(공량산출서!A$1,SMALL(IF(#REF!=공량산출서!$A36:$B36,ROW(공량산출서!$A36)),ROW(공량산출서!A$1))-1,))</f>
        <v>#REF!</v>
      </c>
      <c r="B55" s="262" t="e">
        <f t="array" aca="1" ref="B55" ca="1">IF(COUNTIF(#REF!,공량산출서!$A36:$B36)&lt;ROW(공량산출서!B$1),"",OFFSET(공량산출서!B$1,SMALL(IF(#REF!=공량산출서!$A36:$B36,ROW(공량산출서!$A36)),ROW(공량산출서!B$1))-1,))</f>
        <v>#REF!</v>
      </c>
      <c r="C55" s="203" t="e">
        <f t="array" aca="1" ref="C55" ca="1">IF(COUNTIF(#REF!,공량산출서!$A36:$B36)&lt;ROW(공량산출서!Q$1),"",OFFSET(공량산출서!Q$1,SMALL(IF(#REF!=공량산출서!$A36:$B36,ROW(공량산출서!$A36)),ROW(공량산출서!Q$1))-1,))</f>
        <v>#REF!</v>
      </c>
      <c r="D55" s="300">
        <v>31</v>
      </c>
      <c r="E55" s="255">
        <v>57000</v>
      </c>
      <c r="F55" s="255">
        <f t="shared" si="41"/>
        <v>1767000</v>
      </c>
      <c r="G55" s="255">
        <v>62136.800000000003</v>
      </c>
      <c r="H55" s="255">
        <f t="shared" si="42"/>
        <v>1926240.8</v>
      </c>
      <c r="I55" s="203">
        <f t="shared" si="43"/>
        <v>3693240.8</v>
      </c>
      <c r="J55" s="296" t="e">
        <f t="array" aca="1" ref="J55" ca="1">IF(COUNTIF(#REF!,공량산출서!$A36:$B36)&lt;ROW(공량산출서!R$1),"",OFFSET(공량산출서!R$1,SMALL(IF(#REF!=공량산출서!$A36:$B36,ROW(공량산출서!$A36)),ROW(공량산출서!R$1))-1,))</f>
        <v>#REF!</v>
      </c>
      <c r="K55" s="255" t="e">
        <f t="array" aca="1" ref="K55" ca="1">IF(COUNTIF(#REF!,공량산출서!$A36:$B36)&lt;ROW(공량산출서!S$1),"",OFFSET(공량산출서!S$1,SMALL(IF(#REF!=공량산출서!$A36:$B36,ROW(공량산출서!$A36)),ROW(공량산출서!S$1))-1,))</f>
        <v>#REF!</v>
      </c>
      <c r="L55" s="255" t="e">
        <f t="shared" ca="1" si="44"/>
        <v>#REF!</v>
      </c>
      <c r="M55" s="255" t="e">
        <f t="array" aca="1" ref="M55" ca="1">IF(COUNTIF(#REF!,공량산출서!$A36:$B36)&lt;ROW(공량산출서!P$1),"",OFFSET(공량산출서!P$1,SMALL(IF(#REF!=공량산출서!$A36:$B36,ROW(공량산출서!$A36)),ROW(공량산출서!P$1))-1,))</f>
        <v>#REF!</v>
      </c>
      <c r="N55" s="255" t="e">
        <f t="shared" ca="1" si="45"/>
        <v>#REF!</v>
      </c>
      <c r="O55" s="203" t="e">
        <f t="shared" ca="1" si="46"/>
        <v>#REF!</v>
      </c>
      <c r="P55" s="188" t="e">
        <f t="shared" ca="1" si="47"/>
        <v>#REF!</v>
      </c>
      <c r="Q55" s="255" t="e">
        <f t="shared" ca="1" si="48"/>
        <v>#REF!</v>
      </c>
      <c r="R55" s="268" t="e">
        <f t="array" aca="1" ref="R55" ca="1">IF(COUNTIF(#REF!,공량산출서!$A36:$B36)&lt;ROW(공량산출서!O$1),"",OFFSET(공량산출서!O$1,SMALL(IF(#REF!=공량산출서!$A36:$B36,ROW(공량산출서!$A36)),ROW(공량산출서!O$1))-1,))</f>
        <v>#REF!</v>
      </c>
      <c r="S55" s="187"/>
      <c r="T55" s="187"/>
    </row>
    <row r="56" spans="1:20" s="254" customFormat="1" ht="21.95" customHeight="1">
      <c r="A56" s="252" t="e">
        <f t="array" aca="1" ref="A56" ca="1">IF(COUNTIF(#REF!,공량산출서!$A37:$B37)&lt;ROW(공량산출서!A$1),"",OFFSET(공량산출서!A$1,SMALL(IF(#REF!=공량산출서!$A37:$B37,ROW(공량산출서!$A37)),ROW(공량산출서!A$1))-1,))</f>
        <v>#REF!</v>
      </c>
      <c r="B56" s="262" t="e">
        <f t="array" aca="1" ref="B56" ca="1">IF(COUNTIF(#REF!,공량산출서!$A37:$B37)&lt;ROW(공량산출서!B$1),"",OFFSET(공량산출서!B$1,SMALL(IF(#REF!=공량산출서!$A37:$B37,ROW(공량산출서!$A37)),ROW(공량산출서!B$1))-1,))</f>
        <v>#REF!</v>
      </c>
      <c r="C56" s="203" t="e">
        <f t="array" aca="1" ref="C56" ca="1">IF(COUNTIF(#REF!,공량산출서!$A37:$B37)&lt;ROW(공량산출서!Q$1),"",OFFSET(공량산출서!Q$1,SMALL(IF(#REF!=공량산출서!$A37:$B37,ROW(공량산출서!$A37)),ROW(공량산출서!Q$1))-1,))</f>
        <v>#REF!</v>
      </c>
      <c r="D56" s="300">
        <v>30</v>
      </c>
      <c r="E56" s="255">
        <v>665000</v>
      </c>
      <c r="F56" s="255">
        <f t="shared" si="41"/>
        <v>19950000</v>
      </c>
      <c r="G56" s="255">
        <v>105116.97</v>
      </c>
      <c r="H56" s="255">
        <f t="shared" si="42"/>
        <v>3153509.1</v>
      </c>
      <c r="I56" s="203">
        <f t="shared" si="43"/>
        <v>23103509.100000001</v>
      </c>
      <c r="J56" s="296" t="e">
        <f t="array" aca="1" ref="J56" ca="1">IF(COUNTIF(#REF!,공량산출서!$A37:$B37)&lt;ROW(공량산출서!R$1),"",OFFSET(공량산출서!R$1,SMALL(IF(#REF!=공량산출서!$A37:$B37,ROW(공량산출서!$A37)),ROW(공량산출서!R$1))-1,))</f>
        <v>#REF!</v>
      </c>
      <c r="K56" s="255" t="e">
        <f t="array" aca="1" ref="K56" ca="1">IF(COUNTIF(#REF!,공량산출서!$A37:$B37)&lt;ROW(공량산출서!S$1),"",OFFSET(공량산출서!S$1,SMALL(IF(#REF!=공량산출서!$A37:$B37,ROW(공량산출서!$A37)),ROW(공량산출서!S$1))-1,))</f>
        <v>#REF!</v>
      </c>
      <c r="L56" s="255" t="e">
        <f t="shared" ca="1" si="44"/>
        <v>#REF!</v>
      </c>
      <c r="M56" s="255" t="e">
        <f t="array" aca="1" ref="M56" ca="1">IF(COUNTIF(#REF!,공량산출서!$A37:$B37)&lt;ROW(공량산출서!P$1),"",OFFSET(공량산출서!P$1,SMALL(IF(#REF!=공량산출서!$A37:$B37,ROW(공량산출서!$A37)),ROW(공량산출서!P$1))-1,))</f>
        <v>#REF!</v>
      </c>
      <c r="N56" s="255" t="e">
        <f t="shared" ca="1" si="45"/>
        <v>#REF!</v>
      </c>
      <c r="O56" s="203" t="e">
        <f t="shared" ca="1" si="46"/>
        <v>#REF!</v>
      </c>
      <c r="P56" s="188" t="e">
        <f t="shared" ca="1" si="47"/>
        <v>#REF!</v>
      </c>
      <c r="Q56" s="255" t="e">
        <f t="shared" ca="1" si="48"/>
        <v>#REF!</v>
      </c>
      <c r="R56" s="268" t="e">
        <f t="array" aca="1" ref="R56" ca="1">IF(COUNTIF(#REF!,공량산출서!$A37:$B37)&lt;ROW(공량산출서!O$1),"",OFFSET(공량산출서!O$1,SMALL(IF(#REF!=공량산출서!$A37:$B37,ROW(공량산출서!$A37)),ROW(공량산출서!O$1))-1,))</f>
        <v>#REF!</v>
      </c>
      <c r="S56" s="187"/>
      <c r="T56" s="187"/>
    </row>
    <row r="57" spans="1:20" s="254" customFormat="1" ht="21.95" customHeight="1">
      <c r="A57" s="252" t="e">
        <f t="array" aca="1" ref="A57" ca="1">IF(COUNTIF(#REF!,공량산출서!$A38:$B38)&lt;ROW(공량산출서!A$1),"",OFFSET(공량산출서!A$1,SMALL(IF(#REF!=공량산출서!$A38:$B38,ROW(공량산출서!$A38)),ROW(공량산출서!A$1))-1,))</f>
        <v>#REF!</v>
      </c>
      <c r="B57" s="262" t="e">
        <f t="array" aca="1" ref="B57" ca="1">IF(COUNTIF(#REF!,공량산출서!$A38:$B38)&lt;ROW(공량산출서!B$1),"",OFFSET(공량산출서!B$1,SMALL(IF(#REF!=공량산출서!$A38:$B38,ROW(공량산출서!$A38)),ROW(공량산출서!B$1))-1,))</f>
        <v>#REF!</v>
      </c>
      <c r="C57" s="203" t="e">
        <f t="array" aca="1" ref="C57" ca="1">IF(COUNTIF(#REF!,공량산출서!$A38:$B38)&lt;ROW(공량산출서!Q$1),"",OFFSET(공량산출서!Q$1,SMALL(IF(#REF!=공량산출서!$A38:$B38,ROW(공량산출서!$A38)),ROW(공량산출서!Q$1))-1,))</f>
        <v>#REF!</v>
      </c>
      <c r="D57" s="300">
        <v>5</v>
      </c>
      <c r="E57" s="255">
        <v>380000</v>
      </c>
      <c r="F57" s="255">
        <f t="shared" si="41"/>
        <v>1900000</v>
      </c>
      <c r="G57" s="255">
        <v>108064</v>
      </c>
      <c r="H57" s="255">
        <f t="shared" si="42"/>
        <v>540320</v>
      </c>
      <c r="I57" s="203">
        <f t="shared" si="43"/>
        <v>2440320</v>
      </c>
      <c r="J57" s="296" t="e">
        <f t="array" aca="1" ref="J57" ca="1">IF(COUNTIF(#REF!,공량산출서!$A38:$B38)&lt;ROW(공량산출서!R$1),"",OFFSET(공량산출서!R$1,SMALL(IF(#REF!=공량산출서!$A38:$B38,ROW(공량산출서!$A38)),ROW(공량산출서!R$1))-1,))</f>
        <v>#REF!</v>
      </c>
      <c r="K57" s="255" t="e">
        <f t="array" aca="1" ref="K57" ca="1">IF(COUNTIF(#REF!,공량산출서!$A38:$B38)&lt;ROW(공량산출서!S$1),"",OFFSET(공량산출서!S$1,SMALL(IF(#REF!=공량산출서!$A38:$B38,ROW(공량산출서!$A38)),ROW(공량산출서!S$1))-1,))</f>
        <v>#REF!</v>
      </c>
      <c r="L57" s="255" t="e">
        <f t="shared" ca="1" si="44"/>
        <v>#REF!</v>
      </c>
      <c r="M57" s="255" t="e">
        <f t="array" aca="1" ref="M57" ca="1">IF(COUNTIF(#REF!,공량산출서!$A38:$B38)&lt;ROW(공량산출서!P$1),"",OFFSET(공량산출서!P$1,SMALL(IF(#REF!=공량산출서!$A38:$B38,ROW(공량산출서!$A38)),ROW(공량산출서!P$1))-1,))</f>
        <v>#REF!</v>
      </c>
      <c r="N57" s="255" t="e">
        <f t="shared" ca="1" si="45"/>
        <v>#REF!</v>
      </c>
      <c r="O57" s="203" t="e">
        <f t="shared" ca="1" si="46"/>
        <v>#REF!</v>
      </c>
      <c r="P57" s="188" t="e">
        <f t="shared" ca="1" si="47"/>
        <v>#REF!</v>
      </c>
      <c r="Q57" s="255" t="e">
        <f t="shared" ca="1" si="48"/>
        <v>#REF!</v>
      </c>
      <c r="R57" s="268" t="e">
        <f t="array" aca="1" ref="R57" ca="1">IF(COUNTIF(#REF!,공량산출서!$A38:$B38)&lt;ROW(공량산출서!O$1),"",OFFSET(공량산출서!O$1,SMALL(IF(#REF!=공량산출서!$A38:$B38,ROW(공량산출서!$A38)),ROW(공량산출서!O$1))-1,))</f>
        <v>#REF!</v>
      </c>
      <c r="S57" s="187"/>
      <c r="T57" s="187"/>
    </row>
    <row r="58" spans="1:20" s="254" customFormat="1" ht="21.95" customHeight="1">
      <c r="A58" s="252" t="e">
        <f t="array" aca="1" ref="A58" ca="1">IF(COUNTIF(#REF!,공량산출서!$A39:$B39)&lt;ROW(공량산출서!A$1),"",OFFSET(공량산출서!A$1,SMALL(IF(#REF!=공량산출서!$A39:$B39,ROW(공량산출서!$A39)),ROW(공량산출서!A$1))-1,))</f>
        <v>#REF!</v>
      </c>
      <c r="B58" s="262" t="e">
        <f t="array" aca="1" ref="B58" ca="1">IF(COUNTIF(#REF!,공량산출서!$A39:$B39)&lt;ROW(공량산출서!B$1),"",OFFSET(공량산출서!B$1,SMALL(IF(#REF!=공량산출서!$A39:$B39,ROW(공량산출서!$A39)),ROW(공량산출서!B$1))-1,))</f>
        <v>#REF!</v>
      </c>
      <c r="C58" s="203" t="e">
        <f t="array" aca="1" ref="C58" ca="1">IF(COUNTIF(#REF!,공량산출서!$A39:$B39)&lt;ROW(공량산출서!Q$1),"",OFFSET(공량산출서!Q$1,SMALL(IF(#REF!=공량산출서!$A39:$B39,ROW(공량산출서!$A39)),ROW(공량산출서!Q$1))-1,))</f>
        <v>#REF!</v>
      </c>
      <c r="D58" s="300">
        <v>25</v>
      </c>
      <c r="E58" s="255">
        <v>285000</v>
      </c>
      <c r="F58" s="255">
        <f t="shared" si="41"/>
        <v>7125000</v>
      </c>
      <c r="G58" s="255">
        <v>108064</v>
      </c>
      <c r="H58" s="255">
        <f t="shared" si="42"/>
        <v>2701600</v>
      </c>
      <c r="I58" s="203">
        <f t="shared" si="43"/>
        <v>9826600</v>
      </c>
      <c r="J58" s="296" t="e">
        <f t="array" aca="1" ref="J58" ca="1">IF(COUNTIF(#REF!,공량산출서!$A39:$B39)&lt;ROW(공량산출서!R$1),"",OFFSET(공량산출서!R$1,SMALL(IF(#REF!=공량산출서!$A39:$B39,ROW(공량산출서!$A39)),ROW(공량산출서!R$1))-1,))</f>
        <v>#REF!</v>
      </c>
      <c r="K58" s="255" t="e">
        <f t="array" aca="1" ref="K58" ca="1">IF(COUNTIF(#REF!,공량산출서!$A39:$B39)&lt;ROW(공량산출서!S$1),"",OFFSET(공량산출서!S$1,SMALL(IF(#REF!=공량산출서!$A39:$B39,ROW(공량산출서!$A39)),ROW(공량산출서!S$1))-1,))</f>
        <v>#REF!</v>
      </c>
      <c r="L58" s="255" t="e">
        <f t="shared" ca="1" si="44"/>
        <v>#REF!</v>
      </c>
      <c r="M58" s="255" t="e">
        <f t="array" aca="1" ref="M58" ca="1">IF(COUNTIF(#REF!,공량산출서!$A39:$B39)&lt;ROW(공량산출서!P$1),"",OFFSET(공량산출서!P$1,SMALL(IF(#REF!=공량산출서!$A39:$B39,ROW(공량산출서!$A39)),ROW(공량산출서!P$1))-1,))</f>
        <v>#REF!</v>
      </c>
      <c r="N58" s="255" t="e">
        <f t="shared" ca="1" si="45"/>
        <v>#REF!</v>
      </c>
      <c r="O58" s="203" t="e">
        <f t="shared" ca="1" si="46"/>
        <v>#REF!</v>
      </c>
      <c r="P58" s="188" t="e">
        <f t="shared" ca="1" si="47"/>
        <v>#REF!</v>
      </c>
      <c r="Q58" s="255" t="e">
        <f t="shared" ca="1" si="48"/>
        <v>#REF!</v>
      </c>
      <c r="R58" s="268" t="e">
        <f t="array" aca="1" ref="R58" ca="1">IF(COUNTIF(#REF!,공량산출서!$A39:$B39)&lt;ROW(공량산출서!O$1),"",OFFSET(공량산출서!O$1,SMALL(IF(#REF!=공량산출서!$A39:$B39,ROW(공량산출서!$A39)),ROW(공량산출서!O$1))-1,))</f>
        <v>#REF!</v>
      </c>
      <c r="S58" s="187"/>
      <c r="T58" s="187"/>
    </row>
    <row r="59" spans="1:20" s="254" customFormat="1" ht="21.95" customHeight="1">
      <c r="A59" s="252" t="e">
        <f t="array" aca="1" ref="A59" ca="1">IF(COUNTIF(#REF!,공량산출서!$A40:$B40)&lt;ROW(공량산출서!A$1),"",OFFSET(공량산출서!A$1,SMALL(IF(#REF!=공량산출서!$A40:$B40,ROW(공량산출서!$A40)),ROW(공량산출서!A$1))-1,))</f>
        <v>#REF!</v>
      </c>
      <c r="B59" s="262" t="e">
        <f t="array" aca="1" ref="B59" ca="1">IF(COUNTIF(#REF!,공량산출서!$A40:$B40)&lt;ROW(공량산출서!B$1),"",OFFSET(공량산출서!B$1,SMALL(IF(#REF!=공량산출서!$A40:$B40,ROW(공량산출서!$A40)),ROW(공량산출서!B$1))-1,))</f>
        <v>#REF!</v>
      </c>
      <c r="C59" s="203" t="e">
        <f t="array" aca="1" ref="C59" ca="1">IF(COUNTIF(#REF!,공량산출서!$A40:$B40)&lt;ROW(공량산출서!Q$1),"",OFFSET(공량산출서!Q$1,SMALL(IF(#REF!=공량산출서!$A40:$B40,ROW(공량산출서!$A40)),ROW(공량산출서!Q$1))-1,))</f>
        <v>#REF!</v>
      </c>
      <c r="D59" s="300">
        <v>0</v>
      </c>
      <c r="E59" s="255">
        <v>380000</v>
      </c>
      <c r="F59" s="255">
        <f t="shared" si="41"/>
        <v>0</v>
      </c>
      <c r="G59" s="255">
        <v>108064</v>
      </c>
      <c r="H59" s="255">
        <f t="shared" si="42"/>
        <v>0</v>
      </c>
      <c r="I59" s="203">
        <f t="shared" si="43"/>
        <v>0</v>
      </c>
      <c r="J59" s="296" t="e">
        <f t="array" aca="1" ref="J59" ca="1">IF(COUNTIF(#REF!,공량산출서!$A40:$B40)&lt;ROW(공량산출서!R$1),"",OFFSET(공량산출서!R$1,SMALL(IF(#REF!=공량산출서!$A40:$B40,ROW(공량산출서!$A40)),ROW(공량산출서!R$1))-1,))</f>
        <v>#REF!</v>
      </c>
      <c r="K59" s="255" t="e">
        <f t="array" aca="1" ref="K59" ca="1">IF(COUNTIF(#REF!,공량산출서!$A40:$B40)&lt;ROW(공량산출서!S$1),"",OFFSET(공량산출서!S$1,SMALL(IF(#REF!=공량산출서!$A40:$B40,ROW(공량산출서!$A40)),ROW(공량산출서!S$1))-1,))</f>
        <v>#REF!</v>
      </c>
      <c r="L59" s="255" t="e">
        <f t="shared" ca="1" si="44"/>
        <v>#REF!</v>
      </c>
      <c r="M59" s="255" t="e">
        <f t="array" aca="1" ref="M59" ca="1">IF(COUNTIF(#REF!,공량산출서!$A40:$B40)&lt;ROW(공량산출서!P$1),"",OFFSET(공량산출서!P$1,SMALL(IF(#REF!=공량산출서!$A40:$B40,ROW(공량산출서!$A40)),ROW(공량산출서!P$1))-1,))</f>
        <v>#REF!</v>
      </c>
      <c r="N59" s="255" t="e">
        <f t="shared" ca="1" si="45"/>
        <v>#REF!</v>
      </c>
      <c r="O59" s="203" t="e">
        <f t="shared" ca="1" si="46"/>
        <v>#REF!</v>
      </c>
      <c r="P59" s="188" t="e">
        <f t="shared" ca="1" si="47"/>
        <v>#REF!</v>
      </c>
      <c r="Q59" s="255" t="e">
        <f t="shared" ca="1" si="48"/>
        <v>#REF!</v>
      </c>
      <c r="R59" s="268" t="e">
        <f t="array" aca="1" ref="R59" ca="1">IF(COUNTIF(#REF!,공량산출서!$A40:$B40)&lt;ROW(공량산출서!O$1),"",OFFSET(공량산출서!O$1,SMALL(IF(#REF!=공량산출서!$A40:$B40,ROW(공량산출서!$A40)),ROW(공량산출서!O$1))-1,))</f>
        <v>#REF!</v>
      </c>
      <c r="S59" s="187"/>
      <c r="T59" s="187"/>
    </row>
    <row r="60" spans="1:20" s="254" customFormat="1" ht="21.95" customHeight="1">
      <c r="A60" s="252" t="e">
        <f t="array" aca="1" ref="A60" ca="1">IF(COUNTIF(#REF!,공량산출서!$A41:$B41)&lt;ROW(공량산출서!A$1),"",OFFSET(공량산출서!A$1,SMALL(IF(#REF!=공량산출서!$A41:$B41,ROW(공량산출서!$A41)),ROW(공량산출서!A$1))-1,))</f>
        <v>#REF!</v>
      </c>
      <c r="B60" s="262" t="e">
        <f t="array" aca="1" ref="B60" ca="1">IF(COUNTIF(#REF!,공량산출서!$A41:$B41)&lt;ROW(공량산출서!B$1),"",OFFSET(공량산출서!B$1,SMALL(IF(#REF!=공량산출서!$A41:$B41,ROW(공량산출서!$A41)),ROW(공량산출서!B$1))-1,))</f>
        <v>#REF!</v>
      </c>
      <c r="C60" s="203" t="e">
        <f t="array" aca="1" ref="C60" ca="1">IF(COUNTIF(#REF!,공량산출서!$A41:$B41)&lt;ROW(공량산출서!Q$1),"",OFFSET(공량산출서!Q$1,SMALL(IF(#REF!=공량산출서!$A41:$B41,ROW(공량산출서!$A41)),ROW(공량산출서!Q$1))-1,))</f>
        <v>#REF!</v>
      </c>
      <c r="D60" s="300">
        <v>30</v>
      </c>
      <c r="E60" s="255">
        <v>104500</v>
      </c>
      <c r="F60" s="255">
        <f t="shared" si="41"/>
        <v>3135000</v>
      </c>
      <c r="G60" s="255">
        <v>38561.279999999999</v>
      </c>
      <c r="H60" s="255">
        <f t="shared" si="42"/>
        <v>1156838.3999999999</v>
      </c>
      <c r="I60" s="203">
        <f t="shared" si="43"/>
        <v>4291838.4000000004</v>
      </c>
      <c r="J60" s="296" t="e">
        <f t="array" aca="1" ref="J60" ca="1">IF(COUNTIF(#REF!,공량산출서!$A41:$B41)&lt;ROW(공량산출서!R$1),"",OFFSET(공량산출서!R$1,SMALL(IF(#REF!=공량산출서!$A41:$B41,ROW(공량산출서!$A41)),ROW(공량산출서!R$1))-1,))</f>
        <v>#REF!</v>
      </c>
      <c r="K60" s="255" t="e">
        <f t="array" aca="1" ref="K60" ca="1">IF(COUNTIF(#REF!,공량산출서!$A41:$B41)&lt;ROW(공량산출서!S$1),"",OFFSET(공량산출서!S$1,SMALL(IF(#REF!=공량산출서!$A41:$B41,ROW(공량산출서!$A41)),ROW(공량산출서!S$1))-1,))</f>
        <v>#REF!</v>
      </c>
      <c r="L60" s="255" t="e">
        <f t="shared" ca="1" si="44"/>
        <v>#REF!</v>
      </c>
      <c r="M60" s="255" t="e">
        <f t="array" aca="1" ref="M60" ca="1">IF(COUNTIF(#REF!,공량산출서!$A41:$B41)&lt;ROW(공량산출서!P$1),"",OFFSET(공량산출서!P$1,SMALL(IF(#REF!=공량산출서!$A41:$B41,ROW(공량산출서!$A41)),ROW(공량산출서!P$1))-1,))</f>
        <v>#REF!</v>
      </c>
      <c r="N60" s="255" t="e">
        <f t="shared" ca="1" si="45"/>
        <v>#REF!</v>
      </c>
      <c r="O60" s="203" t="e">
        <f t="shared" ca="1" si="46"/>
        <v>#REF!</v>
      </c>
      <c r="P60" s="188" t="e">
        <f t="shared" ca="1" si="47"/>
        <v>#REF!</v>
      </c>
      <c r="Q60" s="255" t="e">
        <f t="shared" ca="1" si="48"/>
        <v>#REF!</v>
      </c>
      <c r="R60" s="268" t="e">
        <f t="array" aca="1" ref="R60" ca="1">IF(COUNTIF(#REF!,공량산출서!$A41:$B41)&lt;ROW(공량산출서!O$1),"",OFFSET(공량산출서!O$1,SMALL(IF(#REF!=공량산출서!$A41:$B41,ROW(공량산출서!$A41)),ROW(공량산출서!O$1))-1,))</f>
        <v>#REF!</v>
      </c>
      <c r="S60" s="187"/>
      <c r="T60" s="187"/>
    </row>
    <row r="61" spans="1:20" s="254" customFormat="1" ht="21.95" customHeight="1">
      <c r="A61" s="252" t="e">
        <f t="array" aca="1" ref="A61" ca="1">IF(COUNTIF(#REF!,공량산출서!$A42:$B42)&lt;ROW(공량산출서!A$1),"",OFFSET(공량산출서!A$1,SMALL(IF(#REF!=공량산출서!$A42:$B42,ROW(공량산출서!$A42)),ROW(공량산출서!A$1))-1,))</f>
        <v>#REF!</v>
      </c>
      <c r="B61" s="262" t="e">
        <f t="array" aca="1" ref="B61" ca="1">IF(COUNTIF(#REF!,공량산출서!$A42:$B42)&lt;ROW(공량산출서!B$1),"",OFFSET(공량산출서!B$1,SMALL(IF(#REF!=공량산출서!$A42:$B42,ROW(공량산출서!$A42)),ROW(공량산출서!B$1))-1,))</f>
        <v>#REF!</v>
      </c>
      <c r="C61" s="203" t="e">
        <f t="array" aca="1" ref="C61" ca="1">IF(COUNTIF(#REF!,공량산출서!$A42:$B42)&lt;ROW(공량산출서!Q$1),"",OFFSET(공량산출서!Q$1,SMALL(IF(#REF!=공량산출서!$A42:$B42,ROW(공량산출서!$A42)),ROW(공량산출서!Q$1))-1,))</f>
        <v>#REF!</v>
      </c>
      <c r="D61" s="300">
        <v>31</v>
      </c>
      <c r="E61" s="255">
        <v>95000</v>
      </c>
      <c r="F61" s="255">
        <f t="shared" si="41"/>
        <v>2945000</v>
      </c>
      <c r="G61" s="255">
        <v>23554.58</v>
      </c>
      <c r="H61" s="255">
        <f t="shared" si="42"/>
        <v>730191.9800000001</v>
      </c>
      <c r="I61" s="203">
        <f t="shared" si="43"/>
        <v>3675191.98</v>
      </c>
      <c r="J61" s="296" t="e">
        <f t="array" aca="1" ref="J61" ca="1">IF(COUNTIF(#REF!,공량산출서!$A42:$B42)&lt;ROW(공량산출서!R$1),"",OFFSET(공량산출서!R$1,SMALL(IF(#REF!=공량산출서!$A42:$B42,ROW(공량산출서!$A42)),ROW(공량산출서!R$1))-1,))</f>
        <v>#REF!</v>
      </c>
      <c r="K61" s="255" t="e">
        <f t="array" aca="1" ref="K61" ca="1">IF(COUNTIF(#REF!,공량산출서!$A42:$B42)&lt;ROW(공량산출서!S$1),"",OFFSET(공량산출서!S$1,SMALL(IF(#REF!=공량산출서!$A42:$B42,ROW(공량산출서!$A42)),ROW(공량산출서!S$1))-1,))</f>
        <v>#REF!</v>
      </c>
      <c r="L61" s="255" t="e">
        <f t="shared" ca="1" si="44"/>
        <v>#REF!</v>
      </c>
      <c r="M61" s="255" t="e">
        <f t="array" aca="1" ref="M61" ca="1">IF(COUNTIF(#REF!,공량산출서!$A42:$B42)&lt;ROW(공량산출서!P$1),"",OFFSET(공량산출서!P$1,SMALL(IF(#REF!=공량산출서!$A42:$B42,ROW(공량산출서!$A42)),ROW(공량산출서!P$1))-1,))</f>
        <v>#REF!</v>
      </c>
      <c r="N61" s="255" t="e">
        <f t="shared" ca="1" si="45"/>
        <v>#REF!</v>
      </c>
      <c r="O61" s="203" t="e">
        <f t="shared" ca="1" si="46"/>
        <v>#REF!</v>
      </c>
      <c r="P61" s="188" t="e">
        <f t="shared" ca="1" si="47"/>
        <v>#REF!</v>
      </c>
      <c r="Q61" s="255" t="e">
        <f t="shared" ca="1" si="48"/>
        <v>#REF!</v>
      </c>
      <c r="R61" s="268" t="e">
        <f t="array" aca="1" ref="R61" ca="1">IF(COUNTIF(#REF!,공량산출서!$A42:$B42)&lt;ROW(공량산출서!O$1),"",OFFSET(공량산출서!O$1,SMALL(IF(#REF!=공량산출서!$A42:$B42,ROW(공량산출서!$A42)),ROW(공량산출서!O$1))-1,))</f>
        <v>#REF!</v>
      </c>
      <c r="S61" s="187"/>
      <c r="T61" s="187"/>
    </row>
    <row r="62" spans="1:20" s="254" customFormat="1" ht="21.95" customHeight="1">
      <c r="A62" s="252" t="e">
        <f t="array" aca="1" ref="A62" ca="1">IF(COUNTIF(#REF!,공량산출서!$A43:$B43)&lt;ROW(공량산출서!A$1),"",OFFSET(공량산출서!A$1,SMALL(IF(#REF!=공량산출서!$A43:$B43,ROW(공량산출서!$A43)),ROW(공량산출서!A$1))-1,))</f>
        <v>#REF!</v>
      </c>
      <c r="B62" s="262" t="e">
        <f t="array" aca="1" ref="B62" ca="1">IF(COUNTIF(#REF!,공량산출서!$A43:$B43)&lt;ROW(공량산출서!B$1),"",OFFSET(공량산출서!B$1,SMALL(IF(#REF!=공량산출서!$A43:$B43,ROW(공량산출서!$A43)),ROW(공량산출서!B$1))-1,))</f>
        <v>#REF!</v>
      </c>
      <c r="C62" s="203" t="e">
        <f t="array" aca="1" ref="C62" ca="1">IF(COUNTIF(#REF!,공량산출서!$A43:$B43)&lt;ROW(공량산출서!Q$1),"",OFFSET(공량산출서!Q$1,SMALL(IF(#REF!=공량산출서!$A43:$B43,ROW(공량산출서!$A43)),ROW(공량산출서!Q$1))-1,))</f>
        <v>#REF!</v>
      </c>
      <c r="D62" s="300">
        <v>40</v>
      </c>
      <c r="E62" s="255">
        <v>79800</v>
      </c>
      <c r="F62" s="255">
        <f t="shared" si="41"/>
        <v>3192000</v>
      </c>
      <c r="G62" s="255">
        <v>24314.400000000001</v>
      </c>
      <c r="H62" s="255">
        <f t="shared" si="42"/>
        <v>972576</v>
      </c>
      <c r="I62" s="203">
        <f t="shared" si="43"/>
        <v>4164576</v>
      </c>
      <c r="J62" s="296" t="e">
        <f t="array" aca="1" ref="J62" ca="1">IF(COUNTIF(#REF!,공량산출서!$A43:$B43)&lt;ROW(공량산출서!R$1),"",OFFSET(공량산출서!R$1,SMALL(IF(#REF!=공량산출서!$A43:$B43,ROW(공량산출서!$A43)),ROW(공량산출서!R$1))-1,))</f>
        <v>#REF!</v>
      </c>
      <c r="K62" s="255" t="e">
        <f t="array" aca="1" ref="K62" ca="1">IF(COUNTIF(#REF!,공량산출서!$A43:$B43)&lt;ROW(공량산출서!S$1),"",OFFSET(공량산출서!S$1,SMALL(IF(#REF!=공량산출서!$A43:$B43,ROW(공량산출서!$A43)),ROW(공량산출서!S$1))-1,))</f>
        <v>#REF!</v>
      </c>
      <c r="L62" s="255" t="e">
        <f t="shared" ca="1" si="44"/>
        <v>#REF!</v>
      </c>
      <c r="M62" s="255" t="e">
        <f t="array" aca="1" ref="M62" ca="1">IF(COUNTIF(#REF!,공량산출서!$A43:$B43)&lt;ROW(공량산출서!P$1),"",OFFSET(공량산출서!P$1,SMALL(IF(#REF!=공량산출서!$A43:$B43,ROW(공량산출서!$A43)),ROW(공량산출서!P$1))-1,))</f>
        <v>#REF!</v>
      </c>
      <c r="N62" s="255" t="e">
        <f t="shared" ca="1" si="45"/>
        <v>#REF!</v>
      </c>
      <c r="O62" s="203" t="e">
        <f t="shared" ca="1" si="46"/>
        <v>#REF!</v>
      </c>
      <c r="P62" s="188" t="e">
        <f t="shared" ca="1" si="47"/>
        <v>#REF!</v>
      </c>
      <c r="Q62" s="255" t="e">
        <f t="shared" ca="1" si="48"/>
        <v>#REF!</v>
      </c>
      <c r="R62" s="268" t="e">
        <f t="array" aca="1" ref="R62" ca="1">IF(COUNTIF(#REF!,공량산출서!$A43:$B43)&lt;ROW(공량산출서!O$1),"",OFFSET(공량산출서!O$1,SMALL(IF(#REF!=공량산출서!$A43:$B43,ROW(공량산출서!$A43)),ROW(공량산출서!O$1))-1,))</f>
        <v>#REF!</v>
      </c>
      <c r="S62" s="187"/>
      <c r="T62" s="187"/>
    </row>
    <row r="63" spans="1:20" s="254" customFormat="1" ht="22.5" customHeight="1">
      <c r="A63" s="252" t="e">
        <f t="array" aca="1" ref="A63" ca="1">IF(COUNTIF(#REF!,공량산출서!$A72:$B72)&lt;ROW(공량산출서!A$1),"",OFFSET(공량산출서!A$1,SMALL(IF(#REF!=공량산출서!$A72:$B72,ROW(공량산출서!$A72)),ROW(공량산출서!A$1))-1,))</f>
        <v>#REF!</v>
      </c>
      <c r="B63" s="262" t="e">
        <f t="array" aca="1" ref="B63" ca="1">IF(COUNTIF(#REF!,공량산출서!$A72:$B72)&lt;ROW(공량산출서!B$1),"",OFFSET(공량산출서!B$1,SMALL(IF(#REF!=공량산출서!$A72:$B72,ROW(공량산출서!$A72)),ROW(공량산출서!B$1))-1,))</f>
        <v>#REF!</v>
      </c>
      <c r="C63" s="203" t="e">
        <f t="array" aca="1" ref="C63" ca="1">IF(COUNTIF(#REF!,공량산출서!$A72:$B72)&lt;ROW(공량산출서!Q$1),"",OFFSET(공량산출서!Q$1,SMALL(IF(#REF!=공량산출서!$A72:$B72,ROW(공량산출서!$A72)),ROW(공량산출서!Q$1))-1,))</f>
        <v>#REF!</v>
      </c>
      <c r="D63" s="300">
        <v>4</v>
      </c>
      <c r="E63" s="255">
        <v>199500</v>
      </c>
      <c r="F63" s="255">
        <f t="shared" si="41"/>
        <v>798000</v>
      </c>
      <c r="G63" s="255">
        <v>54032</v>
      </c>
      <c r="H63" s="255">
        <f t="shared" si="42"/>
        <v>216128</v>
      </c>
      <c r="I63" s="203">
        <f t="shared" si="43"/>
        <v>1014128</v>
      </c>
      <c r="J63" s="296" t="e">
        <f t="array" aca="1" ref="J63" ca="1">IF(COUNTIF(#REF!,공량산출서!$A72:$B72)&lt;ROW(공량산출서!R$1),"",OFFSET(공량산출서!R$1,SMALL(IF(#REF!=공량산출서!$A72:$B72,ROW(공량산출서!$A72)),ROW(공량산출서!R$1))-1,))</f>
        <v>#REF!</v>
      </c>
      <c r="K63" s="255" t="e">
        <f t="array" aca="1" ref="K63" ca="1">IF(COUNTIF(#REF!,공량산출서!$A72:$B72)&lt;ROW(공량산출서!S$1),"",OFFSET(공량산출서!S$1,SMALL(IF(#REF!=공량산출서!$A72:$B72,ROW(공량산출서!$A72)),ROW(공량산출서!S$1))-1,))</f>
        <v>#REF!</v>
      </c>
      <c r="L63" s="255" t="e">
        <f t="shared" ca="1" si="44"/>
        <v>#REF!</v>
      </c>
      <c r="M63" s="255" t="e">
        <f t="array" aca="1" ref="M63" ca="1">IF(COUNTIF(#REF!,공량산출서!$A72:$B72)&lt;ROW(공량산출서!P$1),"",OFFSET(공량산출서!P$1,SMALL(IF(#REF!=공량산출서!$A72:$B72,ROW(공량산출서!$A72)),ROW(공량산출서!P$1))-1,))</f>
        <v>#REF!</v>
      </c>
      <c r="N63" s="255" t="e">
        <f t="shared" ca="1" si="45"/>
        <v>#REF!</v>
      </c>
      <c r="O63" s="203" t="e">
        <f t="shared" ca="1" si="46"/>
        <v>#REF!</v>
      </c>
      <c r="P63" s="188" t="e">
        <f t="shared" ca="1" si="47"/>
        <v>#REF!</v>
      </c>
      <c r="Q63" s="255" t="e">
        <f t="shared" ca="1" si="48"/>
        <v>#REF!</v>
      </c>
      <c r="R63" s="268" t="e">
        <f t="array" aca="1" ref="R63" ca="1">IF(COUNTIF(#REF!,공량산출서!$A72:$B72)&lt;ROW(공량산출서!O$1),"",OFFSET(공량산출서!O$1,SMALL(IF(#REF!=공량산출서!$A72:$B72,ROW(공량산출서!$A72)),ROW(공량산출서!O$1))-1,))</f>
        <v>#REF!</v>
      </c>
      <c r="S63" s="187"/>
      <c r="T63" s="187"/>
    </row>
    <row r="64" spans="1:20" s="254" customFormat="1" ht="22.5" customHeight="1">
      <c r="A64" s="252" t="e">
        <f t="array" aca="1" ref="A64" ca="1">IF(COUNTIF(#REF!,공량산출서!$A73:$B73)&lt;ROW(공량산출서!A$1),"",OFFSET(공량산출서!A$1,SMALL(IF(#REF!=공량산출서!$A73:$B73,ROW(공량산출서!$A73)),ROW(공량산출서!A$1))-1,))</f>
        <v>#REF!</v>
      </c>
      <c r="B64" s="262" t="e">
        <f t="array" aca="1" ref="B64" ca="1">IF(COUNTIF(#REF!,공량산출서!$A73:$B73)&lt;ROW(공량산출서!B$1),"",OFFSET(공량산출서!B$1,SMALL(IF(#REF!=공량산출서!$A73:$B73,ROW(공량산출서!$A73)),ROW(공량산출서!B$1))-1,))</f>
        <v>#REF!</v>
      </c>
      <c r="C64" s="203" t="e">
        <f t="array" aca="1" ref="C64" ca="1">IF(COUNTIF(#REF!,공량산출서!$A73:$B73)&lt;ROW(공량산출서!Q$1),"",OFFSET(공량산출서!Q$1,SMALL(IF(#REF!=공량산출서!$A73:$B73,ROW(공량산출서!$A73)),ROW(공량산출서!Q$1))-1,))</f>
        <v>#REF!</v>
      </c>
      <c r="D64" s="300">
        <v>0</v>
      </c>
      <c r="E64" s="255">
        <v>199500</v>
      </c>
      <c r="F64" s="255">
        <f t="shared" si="41"/>
        <v>0</v>
      </c>
      <c r="G64" s="255">
        <v>54032</v>
      </c>
      <c r="H64" s="255">
        <f t="shared" si="42"/>
        <v>0</v>
      </c>
      <c r="I64" s="203">
        <f t="shared" si="43"/>
        <v>0</v>
      </c>
      <c r="J64" s="296" t="e">
        <f t="array" aca="1" ref="J64" ca="1">IF(COUNTIF(#REF!,공량산출서!$A73:$B73)&lt;ROW(공량산출서!R$1),"",OFFSET(공량산출서!R$1,SMALL(IF(#REF!=공량산출서!$A73:$B73,ROW(공량산출서!$A73)),ROW(공량산출서!R$1))-1,))</f>
        <v>#REF!</v>
      </c>
      <c r="K64" s="255" t="e">
        <f t="array" aca="1" ref="K64" ca="1">IF(COUNTIF(#REF!,공량산출서!$A73:$B73)&lt;ROW(공량산출서!S$1),"",OFFSET(공량산출서!S$1,SMALL(IF(#REF!=공량산출서!$A73:$B73,ROW(공량산출서!$A73)),ROW(공량산출서!S$1))-1,))</f>
        <v>#REF!</v>
      </c>
      <c r="L64" s="255" t="e">
        <f t="shared" ca="1" si="44"/>
        <v>#REF!</v>
      </c>
      <c r="M64" s="255" t="e">
        <f t="array" aca="1" ref="M64" ca="1">IF(COUNTIF(#REF!,공량산출서!$A73:$B73)&lt;ROW(공량산출서!P$1),"",OFFSET(공량산출서!P$1,SMALL(IF(#REF!=공량산출서!$A73:$B73,ROW(공량산출서!$A73)),ROW(공량산출서!P$1))-1,))</f>
        <v>#REF!</v>
      </c>
      <c r="N64" s="255" t="e">
        <f t="shared" ca="1" si="45"/>
        <v>#REF!</v>
      </c>
      <c r="O64" s="203" t="e">
        <f t="shared" ca="1" si="46"/>
        <v>#REF!</v>
      </c>
      <c r="P64" s="188" t="e">
        <f t="shared" ca="1" si="47"/>
        <v>#REF!</v>
      </c>
      <c r="Q64" s="255" t="e">
        <f t="shared" ca="1" si="48"/>
        <v>#REF!</v>
      </c>
      <c r="R64" s="268" t="e">
        <f t="array" aca="1" ref="R64" ca="1">IF(COUNTIF(#REF!,공량산출서!$A73:$B73)&lt;ROW(공량산출서!O$1),"",OFFSET(공량산출서!O$1,SMALL(IF(#REF!=공량산출서!$A73:$B73,ROW(공량산출서!$A73)),ROW(공량산출서!O$1))-1,))</f>
        <v>#REF!</v>
      </c>
      <c r="S64" s="187"/>
      <c r="T64" s="187"/>
    </row>
    <row r="65" spans="1:20" s="254" customFormat="1" ht="21.95" customHeight="1">
      <c r="A65" s="252" t="e">
        <f t="array" aca="1" ref="A65" ca="1">IF(COUNTIF(#REF!,공량산출서!$A75:$B75)&lt;ROW(공량산출서!A$1),"",OFFSET(공량산출서!A$1,SMALL(IF(#REF!=공량산출서!$A75:$B75,ROW(공량산출서!$A75)),ROW(공량산출서!A$1))-1,))</f>
        <v>#REF!</v>
      </c>
      <c r="B65" s="262" t="e">
        <f t="array" aca="1" ref="B65" ca="1">IF(COUNTIF(#REF!,공량산출서!$A75:$B75)&lt;ROW(공량산출서!B$1),"",OFFSET(공량산출서!B$1,SMALL(IF(#REF!=공량산출서!$A75:$B75,ROW(공량산출서!$A75)),ROW(공량산출서!B$1))-1,))</f>
        <v>#REF!</v>
      </c>
      <c r="C65" s="203" t="e">
        <f t="array" aca="1" ref="C65" ca="1">IF(COUNTIF(#REF!,공량산출서!$A75:$B75)&lt;ROW(공량산출서!Q$1),"",OFFSET(공량산출서!Q$1,SMALL(IF(#REF!=공량산출서!$A75:$B75,ROW(공량산출서!$A75)),ROW(공량산출서!Q$1))-1,))</f>
        <v>#REF!</v>
      </c>
      <c r="D65" s="300">
        <v>9</v>
      </c>
      <c r="E65" s="255">
        <v>513000</v>
      </c>
      <c r="F65" s="255">
        <f t="shared" si="41"/>
        <v>4617000</v>
      </c>
      <c r="G65" s="255">
        <v>82686.38</v>
      </c>
      <c r="H65" s="255">
        <f t="shared" si="42"/>
        <v>744177.42</v>
      </c>
      <c r="I65" s="203">
        <f t="shared" si="43"/>
        <v>5361177.42</v>
      </c>
      <c r="J65" s="296" t="e">
        <f t="array" aca="1" ref="J65" ca="1">IF(COUNTIF(#REF!,공량산출서!$A75:$B75)&lt;ROW(공량산출서!R$1),"",OFFSET(공량산출서!R$1,SMALL(IF(#REF!=공량산출서!$A75:$B75,ROW(공량산출서!$A75)),ROW(공량산출서!R$1))-1,))</f>
        <v>#REF!</v>
      </c>
      <c r="K65" s="255" t="e">
        <f t="array" aca="1" ref="K65" ca="1">IF(COUNTIF(#REF!,공량산출서!$A75:$B75)&lt;ROW(공량산출서!S$1),"",OFFSET(공량산출서!S$1,SMALL(IF(#REF!=공량산출서!$A75:$B75,ROW(공량산출서!$A75)),ROW(공량산출서!S$1))-1,))</f>
        <v>#REF!</v>
      </c>
      <c r="L65" s="255" t="e">
        <f t="shared" ca="1" si="44"/>
        <v>#REF!</v>
      </c>
      <c r="M65" s="255" t="e">
        <f t="array" aca="1" ref="M65" ca="1">IF(COUNTIF(#REF!,공량산출서!$A75:$B75)&lt;ROW(공량산출서!P$1),"",OFFSET(공량산출서!P$1,SMALL(IF(#REF!=공량산출서!$A75:$B75,ROW(공량산출서!$A75)),ROW(공량산출서!P$1))-1,))</f>
        <v>#REF!</v>
      </c>
      <c r="N65" s="255" t="e">
        <f t="shared" ca="1" si="45"/>
        <v>#REF!</v>
      </c>
      <c r="O65" s="203" t="e">
        <f t="shared" ca="1" si="46"/>
        <v>#REF!</v>
      </c>
      <c r="P65" s="188" t="e">
        <f t="shared" ca="1" si="47"/>
        <v>#REF!</v>
      </c>
      <c r="Q65" s="255" t="e">
        <f t="shared" ca="1" si="48"/>
        <v>#REF!</v>
      </c>
      <c r="R65" s="268" t="e">
        <f t="array" aca="1" ref="R65" ca="1">IF(COUNTIF(#REF!,공량산출서!$A75:$B75)&lt;ROW(공량산출서!O$1),"",OFFSET(공량산출서!O$1,SMALL(IF(#REF!=공량산출서!$A75:$B75,ROW(공량산출서!$A75)),ROW(공량산출서!O$1))-1,))</f>
        <v>#REF!</v>
      </c>
      <c r="S65" s="187"/>
      <c r="T65" s="187"/>
    </row>
    <row r="66" spans="1:20" s="254" customFormat="1" ht="21.95" customHeight="1">
      <c r="A66" s="252" t="e">
        <f t="array" aca="1" ref="A66" ca="1">IF(COUNTIF(#REF!,공량산출서!$A76:$B76)&lt;ROW(공량산출서!A$1),"",OFFSET(공량산출서!A$1,SMALL(IF(#REF!=공량산출서!$A76:$B76,ROW(공량산출서!$A76)),ROW(공량산출서!A$1))-1,))</f>
        <v>#REF!</v>
      </c>
      <c r="B66" s="262" t="e">
        <f t="array" aca="1" ref="B66" ca="1">IF(COUNTIF(#REF!,공량산출서!$A76:$B76)&lt;ROW(공량산출서!B$1),"",OFFSET(공량산출서!B$1,SMALL(IF(#REF!=공량산출서!$A76:$B76,ROW(공량산출서!$A76)),ROW(공량산출서!B$1))-1,))</f>
        <v>#REF!</v>
      </c>
      <c r="C66" s="203" t="e">
        <f t="array" aca="1" ref="C66" ca="1">IF(COUNTIF(#REF!,공량산출서!$A76:$B76)&lt;ROW(공량산출서!Q$1),"",OFFSET(공량산출서!Q$1,SMALL(IF(#REF!=공량산출서!$A76:$B76,ROW(공량산출서!$A76)),ROW(공량산출서!Q$1))-1,))</f>
        <v>#REF!</v>
      </c>
      <c r="D66" s="300">
        <v>0</v>
      </c>
      <c r="E66" s="255">
        <v>513000</v>
      </c>
      <c r="F66" s="255">
        <f t="shared" si="41"/>
        <v>0</v>
      </c>
      <c r="G66" s="255">
        <v>82686.38</v>
      </c>
      <c r="H66" s="255">
        <f t="shared" si="42"/>
        <v>0</v>
      </c>
      <c r="I66" s="203">
        <f t="shared" si="43"/>
        <v>0</v>
      </c>
      <c r="J66" s="296" t="e">
        <f t="array" aca="1" ref="J66" ca="1">IF(COUNTIF(#REF!,공량산출서!$A76:$B76)&lt;ROW(공량산출서!R$1),"",OFFSET(공량산출서!R$1,SMALL(IF(#REF!=공량산출서!$A76:$B76,ROW(공량산출서!$A76)),ROW(공량산출서!R$1))-1,))</f>
        <v>#REF!</v>
      </c>
      <c r="K66" s="255" t="e">
        <f t="array" aca="1" ref="K66" ca="1">IF(COUNTIF(#REF!,공량산출서!$A76:$B76)&lt;ROW(공량산출서!S$1),"",OFFSET(공량산출서!S$1,SMALL(IF(#REF!=공량산출서!$A76:$B76,ROW(공량산출서!$A76)),ROW(공량산출서!S$1))-1,))</f>
        <v>#REF!</v>
      </c>
      <c r="L66" s="255" t="e">
        <f t="shared" ca="1" si="44"/>
        <v>#REF!</v>
      </c>
      <c r="M66" s="255" t="e">
        <f t="array" aca="1" ref="M66" ca="1">IF(COUNTIF(#REF!,공량산출서!$A76:$B76)&lt;ROW(공량산출서!P$1),"",OFFSET(공량산출서!P$1,SMALL(IF(#REF!=공량산출서!$A76:$B76,ROW(공량산출서!$A76)),ROW(공량산출서!P$1))-1,))</f>
        <v>#REF!</v>
      </c>
      <c r="N66" s="255" t="e">
        <f t="shared" ca="1" si="45"/>
        <v>#REF!</v>
      </c>
      <c r="O66" s="203" t="e">
        <f t="shared" ca="1" si="46"/>
        <v>#REF!</v>
      </c>
      <c r="P66" s="188" t="e">
        <f t="shared" ca="1" si="47"/>
        <v>#REF!</v>
      </c>
      <c r="Q66" s="255" t="e">
        <f t="shared" ca="1" si="48"/>
        <v>#REF!</v>
      </c>
      <c r="R66" s="268" t="e">
        <f t="array" aca="1" ref="R66" ca="1">IF(COUNTIF(#REF!,공량산출서!$A76:$B76)&lt;ROW(공량산출서!O$1),"",OFFSET(공량산출서!O$1,SMALL(IF(#REF!=공량산출서!$A76:$B76,ROW(공량산출서!$A76)),ROW(공량산출서!O$1))-1,))</f>
        <v>#REF!</v>
      </c>
      <c r="S66" s="187"/>
      <c r="T66" s="187"/>
    </row>
    <row r="67" spans="1:20" s="254" customFormat="1" ht="21.95" customHeight="1">
      <c r="A67" s="252" t="e">
        <f t="array" aca="1" ref="A67" ca="1">IF(COUNTIF(#REF!,공량산출서!$A77:$B77)&lt;ROW(공량산출서!A$1),"",OFFSET(공량산출서!A$1,SMALL(IF(#REF!=공량산출서!$A77:$B77,ROW(공량산출서!$A77)),ROW(공량산출서!A$1))-1,))</f>
        <v>#REF!</v>
      </c>
      <c r="B67" s="262" t="e">
        <f t="array" aca="1" ref="B67" ca="1">IF(COUNTIF(#REF!,공량산출서!$A77:$B77)&lt;ROW(공량산출서!B$1),"",OFFSET(공량산출서!B$1,SMALL(IF(#REF!=공량산출서!$A77:$B77,ROW(공량산출서!$A77)),ROW(공량산출서!B$1))-1,))</f>
        <v>#REF!</v>
      </c>
      <c r="C67" s="203" t="e">
        <f t="array" aca="1" ref="C67" ca="1">IF(COUNTIF(#REF!,공량산출서!$A77:$B77)&lt;ROW(공량산출서!Q$1),"",OFFSET(공량산출서!Q$1,SMALL(IF(#REF!=공량산출서!$A77:$B77,ROW(공량산출서!$A77)),ROW(공량산출서!Q$1))-1,))</f>
        <v>#REF!</v>
      </c>
      <c r="D67" s="300">
        <v>2</v>
      </c>
      <c r="E67" s="255">
        <v>912000</v>
      </c>
      <c r="F67" s="255">
        <f t="shared" si="41"/>
        <v>1824000</v>
      </c>
      <c r="G67" s="255">
        <v>87865.88</v>
      </c>
      <c r="H67" s="255">
        <f t="shared" si="42"/>
        <v>175731.76</v>
      </c>
      <c r="I67" s="203">
        <f t="shared" si="43"/>
        <v>1999731.76</v>
      </c>
      <c r="J67" s="296" t="e">
        <f t="array" aca="1" ref="J67" ca="1">IF(COUNTIF(#REF!,공량산출서!$A77:$B77)&lt;ROW(공량산출서!R$1),"",OFFSET(공량산출서!R$1,SMALL(IF(#REF!=공량산출서!$A77:$B77,ROW(공량산출서!$A77)),ROW(공량산출서!R$1))-1,))</f>
        <v>#REF!</v>
      </c>
      <c r="K67" s="255" t="e">
        <f t="array" aca="1" ref="K67" ca="1">IF(COUNTIF(#REF!,공량산출서!$A77:$B77)&lt;ROW(공량산출서!S$1),"",OFFSET(공량산출서!S$1,SMALL(IF(#REF!=공량산출서!$A77:$B77,ROW(공량산출서!$A77)),ROW(공량산출서!S$1))-1,))</f>
        <v>#REF!</v>
      </c>
      <c r="L67" s="255" t="e">
        <f t="shared" ca="1" si="44"/>
        <v>#REF!</v>
      </c>
      <c r="M67" s="255" t="e">
        <f t="array" aca="1" ref="M67" ca="1">IF(COUNTIF(#REF!,공량산출서!$A77:$B77)&lt;ROW(공량산출서!P$1),"",OFFSET(공량산출서!P$1,SMALL(IF(#REF!=공량산출서!$A77:$B77,ROW(공량산출서!$A77)),ROW(공량산출서!P$1))-1,))</f>
        <v>#REF!</v>
      </c>
      <c r="N67" s="255" t="e">
        <f t="shared" ca="1" si="45"/>
        <v>#REF!</v>
      </c>
      <c r="O67" s="203" t="e">
        <f t="shared" ca="1" si="46"/>
        <v>#REF!</v>
      </c>
      <c r="P67" s="188" t="e">
        <f t="shared" ca="1" si="47"/>
        <v>#REF!</v>
      </c>
      <c r="Q67" s="255" t="e">
        <f t="shared" ca="1" si="48"/>
        <v>#REF!</v>
      </c>
      <c r="R67" s="268" t="e">
        <f t="array" aca="1" ref="R67" ca="1">IF(COUNTIF(#REF!,공량산출서!$A77:$B77)&lt;ROW(공량산출서!O$1),"",OFFSET(공량산출서!O$1,SMALL(IF(#REF!=공량산출서!$A77:$B77,ROW(공량산출서!$A77)),ROW(공량산출서!O$1))-1,))</f>
        <v>#REF!</v>
      </c>
      <c r="S67" s="187"/>
      <c r="T67" s="187"/>
    </row>
    <row r="68" spans="1:20" s="254" customFormat="1" ht="21.95" customHeight="1">
      <c r="A68" s="252" t="e">
        <f t="array" aca="1" ref="A68" ca="1">IF(COUNTIF(#REF!,공량산출서!$A78:$B78)&lt;ROW(공량산출서!A$1),"",OFFSET(공량산출서!A$1,SMALL(IF(#REF!=공량산출서!$A78:$B78,ROW(공량산출서!$A78)),ROW(공량산출서!A$1))-1,))</f>
        <v>#REF!</v>
      </c>
      <c r="B68" s="262" t="e">
        <f t="array" aca="1" ref="B68" ca="1">IF(COUNTIF(#REF!,공량산출서!$A78:$B78)&lt;ROW(공량산출서!B$1),"",OFFSET(공량산출서!B$1,SMALL(IF(#REF!=공량산출서!$A78:$B78,ROW(공량산출서!$A78)),ROW(공량산출서!B$1))-1,))</f>
        <v>#REF!</v>
      </c>
      <c r="C68" s="203" t="e">
        <f t="array" aca="1" ref="C68" ca="1">IF(COUNTIF(#REF!,공량산출서!$A78:$B78)&lt;ROW(공량산출서!Q$1),"",OFFSET(공량산출서!Q$1,SMALL(IF(#REF!=공량산출서!$A78:$B78,ROW(공량산출서!$A78)),ROW(공량산출서!Q$1))-1,))</f>
        <v>#REF!</v>
      </c>
      <c r="D68" s="300">
        <v>18</v>
      </c>
      <c r="E68" s="255">
        <v>76000</v>
      </c>
      <c r="F68" s="255">
        <f t="shared" ref="F68:F72" si="49">E68*D68</f>
        <v>1368000</v>
      </c>
      <c r="G68" s="255">
        <v>0</v>
      </c>
      <c r="H68" s="255">
        <f t="shared" ref="H68:H72" si="50">G68*D68</f>
        <v>0</v>
      </c>
      <c r="I68" s="203">
        <f t="shared" si="43"/>
        <v>1368000</v>
      </c>
      <c r="J68" s="296" t="e">
        <f t="array" aca="1" ref="J68" ca="1">IF(COUNTIF(#REF!,공량산출서!$A78:$B78)&lt;ROW(공량산출서!R$1),"",OFFSET(공량산출서!R$1,SMALL(IF(#REF!=공량산출서!$A78:$B78,ROW(공량산출서!$A78)),ROW(공량산출서!R$1))-1,))</f>
        <v>#REF!</v>
      </c>
      <c r="K68" s="255" t="e">
        <f t="array" aca="1" ref="K68" ca="1">IF(COUNTIF(#REF!,공량산출서!$A78:$B78)&lt;ROW(공량산출서!S$1),"",OFFSET(공량산출서!S$1,SMALL(IF(#REF!=공량산출서!$A78:$B78,ROW(공량산출서!$A78)),ROW(공량산출서!S$1))-1,))</f>
        <v>#REF!</v>
      </c>
      <c r="L68" s="255" t="e">
        <f t="shared" ref="L68:L72" ca="1" si="51">K68*J68</f>
        <v>#REF!</v>
      </c>
      <c r="M68" s="255" t="e">
        <f t="array" aca="1" ref="M68" ca="1">IF(COUNTIF(#REF!,공량산출서!$A78:$B78)&lt;ROW(공량산출서!P$1),"",OFFSET(공량산출서!P$1,SMALL(IF(#REF!=공량산출서!$A78:$B78,ROW(공량산출서!$A78)),ROW(공량산출서!P$1))-1,))</f>
        <v>#REF!</v>
      </c>
      <c r="N68" s="255" t="e">
        <f t="shared" ref="N68:N72" ca="1" si="52">M68*J68</f>
        <v>#REF!</v>
      </c>
      <c r="O68" s="203" t="e">
        <f t="shared" ca="1" si="46"/>
        <v>#REF!</v>
      </c>
      <c r="P68" s="188" t="e">
        <f t="shared" ref="P68:P72" ca="1" si="53">J68-D68</f>
        <v>#REF!</v>
      </c>
      <c r="Q68" s="255" t="e">
        <f t="shared" ref="Q68:Q72" ca="1" si="54">O68-I68</f>
        <v>#REF!</v>
      </c>
      <c r="R68" s="268" t="e">
        <f t="array" aca="1" ref="R68" ca="1">IF(COUNTIF(#REF!,공량산출서!$A78:$B78)&lt;ROW(공량산출서!O$1),"",OFFSET(공량산출서!O$1,SMALL(IF(#REF!=공량산출서!$A78:$B78,ROW(공량산출서!$A78)),ROW(공량산출서!O$1))-1,))</f>
        <v>#REF!</v>
      </c>
      <c r="S68" s="187"/>
      <c r="T68" s="187"/>
    </row>
    <row r="69" spans="1:20" s="254" customFormat="1" ht="21.95" customHeight="1">
      <c r="A69" s="252" t="e">
        <f t="array" aca="1" ref="A69" ca="1">IF(COUNTIF(#REF!,공량산출서!$A58:$B58)&lt;ROW(공량산출서!A$1),"",OFFSET(공량산출서!A$1,SMALL(IF(#REF!=공량산출서!$A58:$B58,ROW(공량산출서!$A58)),ROW(공량산출서!A$1))-1,))</f>
        <v>#REF!</v>
      </c>
      <c r="B69" s="262" t="e">
        <f t="array" aca="1" ref="B69" ca="1">IF(COUNTIF(#REF!,공량산출서!$A58:$B58)&lt;ROW(공량산출서!B$1),"",OFFSET(공량산출서!B$1,SMALL(IF(#REF!=공량산출서!$A58:$B58,ROW(공량산출서!$A58)),ROW(공량산출서!B$1))-1,))</f>
        <v>#REF!</v>
      </c>
      <c r="C69" s="203" t="e">
        <f t="array" aca="1" ref="C69" ca="1">IF(COUNTIF(#REF!,공량산출서!$A58:$B58)&lt;ROW(공량산출서!Q$1),"",OFFSET(공량산출서!Q$1,SMALL(IF(#REF!=공량산출서!$A58:$B58,ROW(공량산출서!$A58)),ROW(공량산출서!Q$1))-1,))</f>
        <v>#REF!</v>
      </c>
      <c r="D69" s="300">
        <v>19</v>
      </c>
      <c r="E69" s="255">
        <v>285000</v>
      </c>
      <c r="F69" s="255">
        <f>E69*D69</f>
        <v>5415000</v>
      </c>
      <c r="G69" s="255">
        <v>91427.44</v>
      </c>
      <c r="H69" s="255">
        <f>G69*D69</f>
        <v>1737121.36</v>
      </c>
      <c r="I69" s="203">
        <f t="shared" si="43"/>
        <v>7152121.3600000003</v>
      </c>
      <c r="J69" s="296" t="e">
        <f t="array" aca="1" ref="J69" ca="1">IF(COUNTIF(#REF!,공량산출서!$A58:$B58)&lt;ROW(공량산출서!R$1),"",OFFSET(공량산출서!R$1,SMALL(IF(#REF!=공량산출서!$A58:$B58,ROW(공량산출서!$A58)),ROW(공량산출서!R$1))-1,))</f>
        <v>#REF!</v>
      </c>
      <c r="K69" s="255" t="e">
        <f t="array" aca="1" ref="K69" ca="1">IF(COUNTIF(#REF!,공량산출서!$A58:$B58)&lt;ROW(공량산출서!S$1),"",OFFSET(공량산출서!S$1,SMALL(IF(#REF!=공량산출서!$A58:$B58,ROW(공량산출서!$A58)),ROW(공량산출서!S$1))-1,))</f>
        <v>#REF!</v>
      </c>
      <c r="L69" s="255" t="e">
        <f ca="1">K69*J69</f>
        <v>#REF!</v>
      </c>
      <c r="M69" s="255" t="e">
        <f t="array" aca="1" ref="M69" ca="1">IF(COUNTIF(#REF!,공량산출서!$A58:$B58)&lt;ROW(공량산출서!P$1),"",OFFSET(공량산출서!P$1,SMALL(IF(#REF!=공량산출서!$A58:$B58,ROW(공량산출서!$A58)),ROW(공량산출서!P$1))-1,))</f>
        <v>#REF!</v>
      </c>
      <c r="N69" s="255" t="e">
        <f ca="1">M69*J69</f>
        <v>#REF!</v>
      </c>
      <c r="O69" s="203" t="e">
        <f t="shared" ca="1" si="46"/>
        <v>#REF!</v>
      </c>
      <c r="P69" s="188" t="e">
        <f ca="1">J69-D69</f>
        <v>#REF!</v>
      </c>
      <c r="Q69" s="255" t="e">
        <f ca="1">O69-I69</f>
        <v>#REF!</v>
      </c>
      <c r="R69" s="268" t="e">
        <f t="array" aca="1" ref="R69" ca="1">IF(COUNTIF(#REF!,공량산출서!$A58:$B58)&lt;ROW(공량산출서!O$1),"",OFFSET(공량산출서!O$1,SMALL(IF(#REF!=공량산출서!$A58:$B58,ROW(공량산출서!$A58)),ROW(공량산출서!O$1))-1,))</f>
        <v>#REF!</v>
      </c>
      <c r="S69" s="187"/>
      <c r="T69" s="187"/>
    </row>
    <row r="70" spans="1:20" s="254" customFormat="1" ht="21.95" customHeight="1">
      <c r="A70" s="252" t="e">
        <f t="array" aca="1" ref="A70" ca="1">IF(COUNTIF(#REF!,공량산출서!$A59:$B59)&lt;ROW(공량산출서!A$1),"",OFFSET(공량산출서!A$1,SMALL(IF(#REF!=공량산출서!$A59:$B59,ROW(공량산출서!$A59)),ROW(공량산출서!A$1))-1,))</f>
        <v>#REF!</v>
      </c>
      <c r="B70" s="262" t="e">
        <f t="array" aca="1" ref="B70" ca="1">IF(COUNTIF(#REF!,공량산출서!$A59:$B59)&lt;ROW(공량산출서!B$1),"",OFFSET(공량산출서!B$1,SMALL(IF(#REF!=공량산출서!$A59:$B59,ROW(공량산출서!$A59)),ROW(공량산출서!B$1))-1,))</f>
        <v>#REF!</v>
      </c>
      <c r="C70" s="203" t="e">
        <f t="array" aca="1" ref="C70" ca="1">IF(COUNTIF(#REF!,공량산출서!$A59:$B59)&lt;ROW(공량산출서!Q$1),"",OFFSET(공량산출서!Q$1,SMALL(IF(#REF!=공량산출서!$A59:$B59,ROW(공량산출서!$A59)),ROW(공량산출서!Q$1))-1,))</f>
        <v>#REF!</v>
      </c>
      <c r="D70" s="300">
        <v>0</v>
      </c>
      <c r="E70" s="255">
        <v>285000</v>
      </c>
      <c r="F70" s="255">
        <f>E70*D70</f>
        <v>0</v>
      </c>
      <c r="G70" s="255">
        <v>91427.44</v>
      </c>
      <c r="H70" s="255">
        <f>G70*D70</f>
        <v>0</v>
      </c>
      <c r="I70" s="203">
        <f t="shared" si="43"/>
        <v>0</v>
      </c>
      <c r="J70" s="296" t="e">
        <f t="array" aca="1" ref="J70" ca="1">IF(COUNTIF(#REF!,공량산출서!$A59:$B59)&lt;ROW(공량산출서!R$1),"",OFFSET(공량산출서!R$1,SMALL(IF(#REF!=공량산출서!$A59:$B59,ROW(공량산출서!$A59)),ROW(공량산출서!R$1))-1,))</f>
        <v>#REF!</v>
      </c>
      <c r="K70" s="255" t="e">
        <f t="array" aca="1" ref="K70" ca="1">IF(COUNTIF(#REF!,공량산출서!$A59:$B59)&lt;ROW(공량산출서!S$1),"",OFFSET(공량산출서!S$1,SMALL(IF(#REF!=공량산출서!$A59:$B59,ROW(공량산출서!$A59)),ROW(공량산출서!S$1))-1,))</f>
        <v>#REF!</v>
      </c>
      <c r="L70" s="255" t="e">
        <f ca="1">K70*J70</f>
        <v>#REF!</v>
      </c>
      <c r="M70" s="255" t="e">
        <f t="array" aca="1" ref="M70" ca="1">IF(COUNTIF(#REF!,공량산출서!$A59:$B59)&lt;ROW(공량산출서!P$1),"",OFFSET(공량산출서!P$1,SMALL(IF(#REF!=공량산출서!$A59:$B59,ROW(공량산출서!$A59)),ROW(공량산출서!P$1))-1,))</f>
        <v>#REF!</v>
      </c>
      <c r="N70" s="255" t="e">
        <f ca="1">M70*J70</f>
        <v>#REF!</v>
      </c>
      <c r="O70" s="203" t="e">
        <f t="shared" ca="1" si="46"/>
        <v>#REF!</v>
      </c>
      <c r="P70" s="188" t="e">
        <f ca="1">J70-D70</f>
        <v>#REF!</v>
      </c>
      <c r="Q70" s="255" t="e">
        <f ca="1">O70-I70</f>
        <v>#REF!</v>
      </c>
      <c r="R70" s="268" t="e">
        <f t="array" aca="1" ref="R70" ca="1">IF(COUNTIF(#REF!,공량산출서!$A59:$B59)&lt;ROW(공량산출서!O$1),"",OFFSET(공량산출서!O$1,SMALL(IF(#REF!=공량산출서!$A59:$B59,ROW(공량산출서!$A59)),ROW(공량산출서!O$1))-1,))</f>
        <v>#REF!</v>
      </c>
      <c r="S70" s="187"/>
      <c r="T70" s="187"/>
    </row>
    <row r="71" spans="1:20" s="254" customFormat="1" ht="21.95" customHeight="1">
      <c r="A71" s="252" t="e">
        <f t="array" aca="1" ref="A71" ca="1">IF(COUNTIF(#REF!,공량산출서!$A79:$B79)&lt;ROW(공량산출서!A$1),"",OFFSET(공량산출서!A$1,SMALL(IF(#REF!=공량산출서!$A79:$B79,ROW(공량산출서!$A79)),ROW(공량산출서!A$1))-1,))</f>
        <v>#REF!</v>
      </c>
      <c r="B71" s="262" t="e">
        <f t="array" aca="1" ref="B71" ca="1">IF(COUNTIF(#REF!,공량산출서!$A79:$B79)&lt;ROW(공량산출서!B$1),"",OFFSET(공량산출서!B$1,SMALL(IF(#REF!=공량산출서!$A79:$B79,ROW(공량산출서!$A79)),ROW(공량산출서!B$1))-1,))</f>
        <v>#REF!</v>
      </c>
      <c r="C71" s="203" t="e">
        <f t="array" aca="1" ref="C71" ca="1">IF(COUNTIF(#REF!,공량산출서!$A79:$B79)&lt;ROW(공량산출서!Q$1),"",OFFSET(공량산출서!Q$1,SMALL(IF(#REF!=공량산출서!$A79:$B79,ROW(공량산출서!$A79)),ROW(공량산출서!Q$1))-1,))</f>
        <v>#REF!</v>
      </c>
      <c r="D71" s="300">
        <v>9</v>
      </c>
      <c r="E71" s="255">
        <v>665000</v>
      </c>
      <c r="F71" s="255">
        <f>E71*D71</f>
        <v>5985000</v>
      </c>
      <c r="G71" s="255">
        <v>91427.44</v>
      </c>
      <c r="H71" s="255">
        <f>G71*D71</f>
        <v>822846.96</v>
      </c>
      <c r="I71" s="203">
        <f t="shared" si="43"/>
        <v>6807846.96</v>
      </c>
      <c r="J71" s="296" t="e">
        <f t="array" aca="1" ref="J71" ca="1">IF(COUNTIF(#REF!,공량산출서!$A79:$B79)&lt;ROW(공량산출서!R$1),"",OFFSET(공량산출서!R$1,SMALL(IF(#REF!=공량산출서!$A79:$B79,ROW(공량산출서!$A79)),ROW(공량산출서!R$1))-1,))</f>
        <v>#REF!</v>
      </c>
      <c r="K71" s="255" t="e">
        <f t="array" aca="1" ref="K71" ca="1">IF(COUNTIF(#REF!,공량산출서!$A79:$B79)&lt;ROW(공량산출서!S$1),"",OFFSET(공량산출서!S$1,SMALL(IF(#REF!=공량산출서!$A79:$B79,ROW(공량산출서!$A79)),ROW(공량산출서!S$1))-1,))</f>
        <v>#REF!</v>
      </c>
      <c r="L71" s="255" t="e">
        <f ca="1">K71*J71</f>
        <v>#REF!</v>
      </c>
      <c r="M71" s="255" t="e">
        <f t="array" aca="1" ref="M71" ca="1">IF(COUNTIF(#REF!,공량산출서!$A79:$B79)&lt;ROW(공량산출서!P$1),"",OFFSET(공량산출서!P$1,SMALL(IF(#REF!=공량산출서!$A79:$B79,ROW(공량산출서!$A79)),ROW(공량산출서!P$1))-1,))</f>
        <v>#REF!</v>
      </c>
      <c r="N71" s="255" t="e">
        <f ca="1">M71*J71</f>
        <v>#REF!</v>
      </c>
      <c r="O71" s="203" t="e">
        <f t="shared" ca="1" si="46"/>
        <v>#REF!</v>
      </c>
      <c r="P71" s="188" t="e">
        <f ca="1">J71-D71</f>
        <v>#REF!</v>
      </c>
      <c r="Q71" s="255" t="e">
        <f ca="1">O71-I71</f>
        <v>#REF!</v>
      </c>
      <c r="R71" s="268" t="e">
        <f t="array" aca="1" ref="R71" ca="1">IF(COUNTIF(#REF!,공량산출서!$A79:$B79)&lt;ROW(공량산출서!O$1),"",OFFSET(공량산출서!O$1,SMALL(IF(#REF!=공량산출서!$A79:$B79,ROW(공량산출서!$A79)),ROW(공량산출서!O$1))-1,))</f>
        <v>#REF!</v>
      </c>
      <c r="S71" s="187"/>
      <c r="T71" s="187"/>
    </row>
    <row r="72" spans="1:20" s="254" customFormat="1" ht="22.5" customHeight="1">
      <c r="A72" s="252" t="e">
        <f t="array" aca="1" ref="A72" ca="1">IF(COUNTIF(#REF!,공량산출서!$A74:$B74)&lt;ROW(공량산출서!A$1),"",OFFSET(공량산출서!A$1,SMALL(IF(#REF!=공량산출서!$A74:$B74,ROW(공량산출서!$A74)),ROW(공량산출서!A$1))-1,))</f>
        <v>#REF!</v>
      </c>
      <c r="B72" s="262" t="e">
        <f t="array" aca="1" ref="B72" ca="1">IF(COUNTIF(#REF!,공량산출서!$A74:$B74)&lt;ROW(공량산출서!B$1),"",OFFSET(공량산출서!B$1,SMALL(IF(#REF!=공량산출서!$A74:$B74,ROW(공량산출서!$A74)),ROW(공량산출서!B$1))-1,))</f>
        <v>#REF!</v>
      </c>
      <c r="C72" s="203" t="e">
        <f t="array" aca="1" ref="C72" ca="1">IF(COUNTIF(#REF!,공량산출서!$A74:$B74)&lt;ROW(공량산출서!Q$1),"",OFFSET(공량산출서!Q$1,SMALL(IF(#REF!=공량산출서!$A74:$B74,ROW(공량산출서!$A74)),ROW(공량산출서!Q$1))-1,))</f>
        <v>#REF!</v>
      </c>
      <c r="D72" s="300">
        <v>1</v>
      </c>
      <c r="E72" s="255">
        <v>3800000</v>
      </c>
      <c r="F72" s="255">
        <f t="shared" si="49"/>
        <v>3800000</v>
      </c>
      <c r="G72" s="255">
        <v>91427.44</v>
      </c>
      <c r="H72" s="255">
        <f t="shared" si="50"/>
        <v>91427.44</v>
      </c>
      <c r="I72" s="203">
        <f t="shared" ref="I72" si="55">H72+F72</f>
        <v>3891427.44</v>
      </c>
      <c r="J72" s="296" t="e">
        <f t="array" aca="1" ref="J72" ca="1">IF(COUNTIF(#REF!,공량산출서!$A74:$B74)&lt;ROW(공량산출서!R$1),"",OFFSET(공량산출서!R$1,SMALL(IF(#REF!=공량산출서!$A74:$B74,ROW(공량산출서!$A74)),ROW(공량산출서!R$1))-1,))</f>
        <v>#REF!</v>
      </c>
      <c r="K72" s="255" t="e">
        <f t="array" aca="1" ref="K72" ca="1">IF(COUNTIF(#REF!,공량산출서!$A74:$B74)&lt;ROW(공량산출서!S$1),"",OFFSET(공량산출서!S$1,SMALL(IF(#REF!=공량산출서!$A74:$B74,ROW(공량산출서!$A74)),ROW(공량산출서!S$1))-1,))</f>
        <v>#REF!</v>
      </c>
      <c r="L72" s="255" t="e">
        <f t="shared" ca="1" si="51"/>
        <v>#REF!</v>
      </c>
      <c r="M72" s="255" t="e">
        <f t="array" aca="1" ref="M72" ca="1">IF(COUNTIF(#REF!,공량산출서!$A74:$B74)&lt;ROW(공량산출서!P$1),"",OFFSET(공량산출서!P$1,SMALL(IF(#REF!=공량산출서!$A74:$B74,ROW(공량산출서!$A74)),ROW(공량산출서!P$1))-1,))</f>
        <v>#REF!</v>
      </c>
      <c r="N72" s="255" t="e">
        <f t="shared" ca="1" si="52"/>
        <v>#REF!</v>
      </c>
      <c r="O72" s="203" t="e">
        <f t="shared" ref="O72" ca="1" si="56">N72+L72</f>
        <v>#REF!</v>
      </c>
      <c r="P72" s="188" t="e">
        <f t="shared" ca="1" si="53"/>
        <v>#REF!</v>
      </c>
      <c r="Q72" s="255" t="e">
        <f t="shared" ca="1" si="54"/>
        <v>#REF!</v>
      </c>
      <c r="R72" s="268" t="e">
        <f t="array" aca="1" ref="R72" ca="1">IF(COUNTIF(#REF!,공량산출서!$A74:$B74)&lt;ROW(공량산출서!O$1),"",OFFSET(공량산출서!O$1,SMALL(IF(#REF!=공량산출서!$A74:$B74,ROW(공량산출서!$A74)),ROW(공량산출서!O$1))-1,))</f>
        <v>#REF!</v>
      </c>
      <c r="S72" s="187"/>
      <c r="T72" s="187"/>
    </row>
    <row r="73" spans="1:20" ht="19.5" customHeight="1">
      <c r="A73" s="289"/>
      <c r="B73" s="301"/>
      <c r="C73" s="293"/>
      <c r="D73" s="299"/>
      <c r="E73" s="287"/>
      <c r="F73" s="287"/>
      <c r="G73" s="287"/>
      <c r="H73" s="287"/>
      <c r="I73" s="288"/>
      <c r="J73" s="297"/>
      <c r="K73" s="287"/>
      <c r="L73" s="287"/>
      <c r="M73" s="287"/>
      <c r="N73" s="287"/>
      <c r="O73" s="288"/>
      <c r="P73" s="297"/>
      <c r="Q73" s="287"/>
      <c r="R73" s="288"/>
      <c r="S73" s="187"/>
      <c r="T73" s="187"/>
    </row>
    <row r="74" spans="1:20" ht="20.100000000000001" customHeight="1">
      <c r="A74" s="285" t="s">
        <v>2</v>
      </c>
      <c r="B74" s="292"/>
      <c r="C74" s="295"/>
      <c r="D74" s="300"/>
      <c r="E74" s="290"/>
      <c r="F74" s="291">
        <f>SUM(F53:F73)</f>
        <v>69236000</v>
      </c>
      <c r="G74" s="291"/>
      <c r="H74" s="291">
        <f>SUM(H53:H73)</f>
        <v>21641661.220000006</v>
      </c>
      <c r="I74" s="294">
        <f>H74+F74</f>
        <v>90877661.219999999</v>
      </c>
      <c r="J74" s="296"/>
      <c r="K74" s="290"/>
      <c r="L74" s="291" t="e">
        <f ca="1">SUM(L53:L73)</f>
        <v>#REF!</v>
      </c>
      <c r="M74" s="291"/>
      <c r="N74" s="291" t="e">
        <f ca="1">SUM(N53:N73)</f>
        <v>#REF!</v>
      </c>
      <c r="O74" s="294" t="e">
        <f ca="1">N74+L74</f>
        <v>#REF!</v>
      </c>
      <c r="P74" s="283"/>
      <c r="Q74" s="291" t="e">
        <f ca="1">SUM(Q53:Q73)</f>
        <v>#REF!</v>
      </c>
      <c r="R74" s="268"/>
      <c r="S74" s="187"/>
      <c r="T74" s="187"/>
    </row>
    <row r="75" spans="1:20" ht="20.100000000000001" customHeight="1">
      <c r="A75" s="285"/>
      <c r="B75" s="292"/>
      <c r="C75" s="295"/>
      <c r="D75" s="300"/>
      <c r="E75" s="290"/>
      <c r="F75" s="291"/>
      <c r="G75" s="291"/>
      <c r="H75" s="159"/>
      <c r="I75" s="294"/>
      <c r="J75" s="296"/>
      <c r="K75" s="290"/>
      <c r="L75" s="291"/>
      <c r="M75" s="291"/>
      <c r="N75" s="159"/>
      <c r="O75" s="294"/>
      <c r="P75" s="283"/>
      <c r="Q75" s="291"/>
      <c r="R75" s="302"/>
      <c r="S75" s="187"/>
      <c r="T75" s="187"/>
    </row>
    <row r="76" spans="1:20" ht="20.100000000000001" customHeight="1" thickBot="1">
      <c r="A76" s="161" t="s">
        <v>42</v>
      </c>
      <c r="B76" s="163"/>
      <c r="C76" s="145"/>
      <c r="D76" s="206"/>
      <c r="E76" s="158"/>
      <c r="F76" s="284">
        <f>F74++F51+F38+F22</f>
        <v>738159300</v>
      </c>
      <c r="G76" s="284"/>
      <c r="H76" s="284">
        <f>H74++H51+H38+H22</f>
        <v>60820426.580000006</v>
      </c>
      <c r="I76" s="167">
        <f>H76+F76</f>
        <v>798979726.58000004</v>
      </c>
      <c r="J76" s="168"/>
      <c r="K76" s="158"/>
      <c r="L76" s="284" t="e">
        <f ca="1">L74++L51+L38+L22</f>
        <v>#REF!</v>
      </c>
      <c r="M76" s="284"/>
      <c r="N76" s="284" t="e">
        <f ca="1">N74++N51+N38+N22</f>
        <v>#REF!</v>
      </c>
      <c r="O76" s="167" t="e">
        <f ca="1">N76+L76</f>
        <v>#REF!</v>
      </c>
      <c r="P76" s="142"/>
      <c r="Q76" s="284" t="e">
        <f ca="1">Q74++Q51+Q38+Q22</f>
        <v>#REF!</v>
      </c>
      <c r="R76" s="270"/>
      <c r="S76" s="187"/>
      <c r="T76" s="187"/>
    </row>
    <row r="77" spans="1:20" ht="20.100000000000001" customHeight="1">
      <c r="S77" s="187"/>
      <c r="T77" s="187"/>
    </row>
    <row r="78" spans="1:20" ht="20.100000000000001" customHeight="1">
      <c r="S78" s="187"/>
      <c r="T78" s="187"/>
    </row>
    <row r="79" spans="1:20" ht="20.100000000000001" customHeight="1">
      <c r="S79" s="187"/>
      <c r="T79" s="187"/>
    </row>
    <row r="82" spans="9:20" ht="20.100000000000001" customHeight="1">
      <c r="I82" s="155"/>
      <c r="O82" s="155"/>
      <c r="P82" s="155"/>
      <c r="Q82" s="155"/>
      <c r="R82" s="123"/>
      <c r="S82" s="146"/>
      <c r="T82" s="146"/>
    </row>
  </sheetData>
  <mergeCells count="12">
    <mergeCell ref="D5:D6"/>
    <mergeCell ref="J5:J6"/>
    <mergeCell ref="P5:P6"/>
    <mergeCell ref="Q5:Q6"/>
    <mergeCell ref="A1:R1"/>
    <mergeCell ref="A4:A6"/>
    <mergeCell ref="B4:B6"/>
    <mergeCell ref="C4:C6"/>
    <mergeCell ref="D4:I4"/>
    <mergeCell ref="J4:O4"/>
    <mergeCell ref="P4:Q4"/>
    <mergeCell ref="R4:R6"/>
  </mergeCells>
  <phoneticPr fontId="3" type="noConversion"/>
  <printOptions horizontalCentered="1"/>
  <pageMargins left="0.23622047244094491" right="0.27559055118110237" top="0.47244094488188981" bottom="0.39370078740157483" header="0.47244094488188981" footer="0.31496062992125984"/>
  <pageSetup paperSize="8" scale="88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V80"/>
  <sheetViews>
    <sheetView zoomScale="85" zoomScaleNormal="85" zoomScaleSheetLayoutView="100" workbookViewId="0">
      <pane xSplit="2" ySplit="5" topLeftCell="C66" activePane="bottomRight" state="frozen"/>
      <selection pane="topRight" activeCell="C1" sqref="C1"/>
      <selection pane="bottomLeft" activeCell="A6" sqref="A6"/>
      <selection pane="bottomRight" activeCell="J38" sqref="J38"/>
    </sheetView>
  </sheetViews>
  <sheetFormatPr defaultRowHeight="20.25" customHeight="1"/>
  <cols>
    <col min="1" max="1" width="31" style="27" customWidth="1"/>
    <col min="2" max="2" width="47.88671875" style="59" customWidth="1"/>
    <col min="3" max="3" width="5.21875" style="28" customWidth="1"/>
    <col min="4" max="14" width="5.21875" style="27" customWidth="1"/>
    <col min="15" max="15" width="12.77734375" style="28" customWidth="1"/>
    <col min="16" max="16" width="12.77734375" style="38" customWidth="1"/>
    <col min="17" max="18" width="5.109375" style="28" customWidth="1"/>
    <col min="19" max="19" width="11.88671875" style="28" customWidth="1"/>
    <col min="20" max="47" width="6.88671875" style="30" customWidth="1"/>
    <col min="48" max="48" width="9.44140625" style="36" customWidth="1"/>
    <col min="49" max="16384" width="8.88671875" style="27"/>
  </cols>
  <sheetData>
    <row r="1" spans="1:48" s="12" customFormat="1" ht="21" customHeight="1">
      <c r="A1" s="359" t="s">
        <v>46</v>
      </c>
      <c r="B1" s="359"/>
      <c r="C1" s="359"/>
      <c r="D1" s="359"/>
      <c r="E1" s="359"/>
      <c r="F1" s="359"/>
      <c r="G1" s="359"/>
      <c r="H1" s="359"/>
      <c r="I1" s="359"/>
      <c r="J1" s="359"/>
      <c r="K1" s="359"/>
      <c r="L1" s="359"/>
      <c r="M1" s="359"/>
      <c r="N1" s="359"/>
      <c r="O1" s="359"/>
      <c r="P1" s="359"/>
      <c r="Q1" s="359"/>
      <c r="R1" s="359"/>
      <c r="S1" s="359"/>
      <c r="T1" s="359"/>
      <c r="U1" s="359"/>
      <c r="V1" s="359"/>
      <c r="W1" s="359"/>
      <c r="X1" s="359"/>
      <c r="Y1" s="359"/>
      <c r="Z1" s="359"/>
      <c r="AA1" s="359"/>
      <c r="AB1" s="359"/>
      <c r="AC1" s="359"/>
      <c r="AD1" s="359"/>
      <c r="AE1" s="359"/>
      <c r="AF1" s="359"/>
      <c r="AG1" s="359"/>
      <c r="AH1" s="359"/>
      <c r="AI1" s="359"/>
      <c r="AJ1" s="359"/>
      <c r="AK1" s="359"/>
      <c r="AL1" s="359"/>
      <c r="AM1" s="359"/>
      <c r="AN1" s="359"/>
      <c r="AO1" s="359"/>
      <c r="AP1" s="359"/>
      <c r="AQ1" s="359"/>
      <c r="AR1" s="359"/>
      <c r="AS1" s="359"/>
      <c r="AT1" s="359"/>
      <c r="AU1" s="359"/>
      <c r="AV1" s="359"/>
    </row>
    <row r="2" spans="1:48" s="13" customFormat="1" ht="21" customHeight="1" thickBot="1">
      <c r="A2" s="51" t="str">
        <f>내역서!$A$2</f>
        <v>공사명 : 종합의료복합단지(2단계) 화물용 엘리베이터 구매</v>
      </c>
      <c r="B2" s="57"/>
      <c r="C2" s="54" t="s">
        <v>57</v>
      </c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37"/>
      <c r="P2" s="37"/>
      <c r="Q2" s="25"/>
      <c r="R2" s="25"/>
      <c r="S2" s="25"/>
      <c r="T2" s="31"/>
      <c r="U2" s="31"/>
      <c r="V2" s="32"/>
      <c r="W2" s="31"/>
      <c r="X2" s="32"/>
      <c r="Y2" s="31"/>
      <c r="Z2" s="32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</row>
    <row r="3" spans="1:48" s="28" customFormat="1" ht="23.1" customHeight="1">
      <c r="A3" s="388" t="s">
        <v>36</v>
      </c>
      <c r="B3" s="391" t="s">
        <v>37</v>
      </c>
      <c r="C3" s="387" t="s">
        <v>39</v>
      </c>
      <c r="D3" s="387"/>
      <c r="E3" s="387"/>
      <c r="F3" s="387"/>
      <c r="G3" s="387"/>
      <c r="H3" s="387"/>
      <c r="I3" s="387"/>
      <c r="J3" s="387"/>
      <c r="K3" s="387"/>
      <c r="L3" s="387"/>
      <c r="M3" s="387"/>
      <c r="N3" s="387"/>
      <c r="O3" s="390" t="s">
        <v>54</v>
      </c>
      <c r="P3" s="387" t="s">
        <v>43</v>
      </c>
      <c r="Q3" s="387" t="s">
        <v>34</v>
      </c>
      <c r="R3" s="390" t="s">
        <v>55</v>
      </c>
      <c r="S3" s="390" t="s">
        <v>40</v>
      </c>
      <c r="T3" s="387" t="e">
        <f>#REF!</f>
        <v>#REF!</v>
      </c>
      <c r="U3" s="387"/>
      <c r="V3" s="387" t="e">
        <f>#REF!</f>
        <v>#REF!</v>
      </c>
      <c r="W3" s="387"/>
      <c r="X3" s="387" t="e">
        <f>#REF!</f>
        <v>#REF!</v>
      </c>
      <c r="Y3" s="387"/>
      <c r="Z3" s="387" t="e">
        <f>#REF!</f>
        <v>#REF!</v>
      </c>
      <c r="AA3" s="387"/>
      <c r="AB3" s="387" t="e">
        <f>#REF!</f>
        <v>#REF!</v>
      </c>
      <c r="AC3" s="387"/>
      <c r="AD3" s="387" t="e">
        <f>#REF!</f>
        <v>#REF!</v>
      </c>
      <c r="AE3" s="387"/>
      <c r="AF3" s="387" t="e">
        <f>#REF!</f>
        <v>#REF!</v>
      </c>
      <c r="AG3" s="387"/>
      <c r="AH3" s="387" t="e">
        <f>#REF!</f>
        <v>#REF!</v>
      </c>
      <c r="AI3" s="387"/>
      <c r="AJ3" s="387" t="e">
        <f>#REF!</f>
        <v>#REF!</v>
      </c>
      <c r="AK3" s="387"/>
      <c r="AL3" s="387" t="e">
        <f>#REF!</f>
        <v>#REF!</v>
      </c>
      <c r="AM3" s="387"/>
      <c r="AN3" s="387" t="e">
        <f>#REF!</f>
        <v>#REF!</v>
      </c>
      <c r="AO3" s="387"/>
      <c r="AP3" s="387" t="e">
        <f>#REF!</f>
        <v>#REF!</v>
      </c>
      <c r="AQ3" s="387"/>
      <c r="AR3" s="387" t="e">
        <f>#REF!</f>
        <v>#REF!</v>
      </c>
      <c r="AS3" s="387"/>
      <c r="AT3" s="387" t="e">
        <f>#REF!</f>
        <v>#REF!</v>
      </c>
      <c r="AU3" s="387"/>
      <c r="AV3" s="381" t="s">
        <v>35</v>
      </c>
    </row>
    <row r="4" spans="1:48" s="29" customFormat="1" ht="23.1" customHeight="1">
      <c r="A4" s="389"/>
      <c r="B4" s="392"/>
      <c r="C4" s="383" t="s">
        <v>77</v>
      </c>
      <c r="D4" s="383" t="s">
        <v>78</v>
      </c>
      <c r="E4" s="383" t="s">
        <v>75</v>
      </c>
      <c r="F4" s="385" t="s">
        <v>76</v>
      </c>
      <c r="G4" s="383" t="s">
        <v>47</v>
      </c>
      <c r="H4" s="383" t="s">
        <v>48</v>
      </c>
      <c r="I4" s="383" t="s">
        <v>49</v>
      </c>
      <c r="J4" s="383" t="s">
        <v>50</v>
      </c>
      <c r="K4" s="383" t="s">
        <v>51</v>
      </c>
      <c r="L4" s="383" t="s">
        <v>52</v>
      </c>
      <c r="M4" s="383" t="s">
        <v>53</v>
      </c>
      <c r="N4" s="384" t="s">
        <v>41</v>
      </c>
      <c r="O4" s="384"/>
      <c r="P4" s="384"/>
      <c r="Q4" s="384"/>
      <c r="R4" s="384"/>
      <c r="S4" s="384"/>
      <c r="T4" s="52" t="s">
        <v>0</v>
      </c>
      <c r="U4" s="52" t="s">
        <v>33</v>
      </c>
      <c r="V4" s="52" t="s">
        <v>0</v>
      </c>
      <c r="W4" s="52" t="s">
        <v>33</v>
      </c>
      <c r="X4" s="52" t="s">
        <v>0</v>
      </c>
      <c r="Y4" s="52" t="s">
        <v>33</v>
      </c>
      <c r="Z4" s="52" t="s">
        <v>0</v>
      </c>
      <c r="AA4" s="52" t="s">
        <v>33</v>
      </c>
      <c r="AB4" s="52" t="s">
        <v>0</v>
      </c>
      <c r="AC4" s="52" t="s">
        <v>33</v>
      </c>
      <c r="AD4" s="52" t="s">
        <v>0</v>
      </c>
      <c r="AE4" s="52" t="s">
        <v>33</v>
      </c>
      <c r="AF4" s="52" t="s">
        <v>0</v>
      </c>
      <c r="AG4" s="52" t="s">
        <v>33</v>
      </c>
      <c r="AH4" s="52" t="s">
        <v>0</v>
      </c>
      <c r="AI4" s="52" t="s">
        <v>33</v>
      </c>
      <c r="AJ4" s="52" t="s">
        <v>0</v>
      </c>
      <c r="AK4" s="52" t="s">
        <v>33</v>
      </c>
      <c r="AL4" s="52" t="s">
        <v>0</v>
      </c>
      <c r="AM4" s="52" t="s">
        <v>33</v>
      </c>
      <c r="AN4" s="52" t="s">
        <v>0</v>
      </c>
      <c r="AO4" s="52" t="s">
        <v>33</v>
      </c>
      <c r="AP4" s="52" t="s">
        <v>0</v>
      </c>
      <c r="AQ4" s="52" t="s">
        <v>33</v>
      </c>
      <c r="AR4" s="52" t="s">
        <v>0</v>
      </c>
      <c r="AS4" s="52" t="s">
        <v>33</v>
      </c>
      <c r="AT4" s="52" t="s">
        <v>0</v>
      </c>
      <c r="AU4" s="52" t="s">
        <v>33</v>
      </c>
      <c r="AV4" s="382"/>
    </row>
    <row r="5" spans="1:48" s="29" customFormat="1" ht="23.1" customHeight="1">
      <c r="A5" s="389"/>
      <c r="B5" s="392"/>
      <c r="C5" s="384"/>
      <c r="D5" s="384"/>
      <c r="E5" s="384"/>
      <c r="F5" s="386"/>
      <c r="G5" s="384"/>
      <c r="H5" s="384"/>
      <c r="I5" s="384"/>
      <c r="J5" s="384"/>
      <c r="K5" s="384"/>
      <c r="L5" s="384"/>
      <c r="M5" s="384"/>
      <c r="N5" s="384"/>
      <c r="O5" s="384"/>
      <c r="P5" s="384"/>
      <c r="Q5" s="384"/>
      <c r="R5" s="384"/>
      <c r="S5" s="384"/>
      <c r="T5" s="52" t="s">
        <v>38</v>
      </c>
      <c r="U5" s="53" t="e">
        <f>SUM(U$6:U$82)</f>
        <v>#REF!</v>
      </c>
      <c r="V5" s="52" t="s">
        <v>38</v>
      </c>
      <c r="W5" s="53" t="e">
        <f>SUM(W$6:W$82)</f>
        <v>#REF!</v>
      </c>
      <c r="X5" s="52" t="s">
        <v>38</v>
      </c>
      <c r="Y5" s="53" t="e">
        <f>SUM(Y$6:Y$82)</f>
        <v>#REF!</v>
      </c>
      <c r="Z5" s="52" t="s">
        <v>38</v>
      </c>
      <c r="AA5" s="53" t="e">
        <f>SUM(AA$6:AA$82)</f>
        <v>#REF!</v>
      </c>
      <c r="AB5" s="52" t="s">
        <v>38</v>
      </c>
      <c r="AC5" s="53" t="e">
        <f>SUM(AC$6:AC$82)</f>
        <v>#REF!</v>
      </c>
      <c r="AD5" s="52" t="s">
        <v>38</v>
      </c>
      <c r="AE5" s="53" t="e">
        <f>SUM(AE$6:AE$82)</f>
        <v>#REF!</v>
      </c>
      <c r="AF5" s="52" t="s">
        <v>38</v>
      </c>
      <c r="AG5" s="53" t="e">
        <f>SUM(AG$6:AG$82)</f>
        <v>#REF!</v>
      </c>
      <c r="AH5" s="52" t="s">
        <v>38</v>
      </c>
      <c r="AI5" s="53" t="e">
        <f>SUM(AI$6:AI$82)</f>
        <v>#REF!</v>
      </c>
      <c r="AJ5" s="52" t="s">
        <v>38</v>
      </c>
      <c r="AK5" s="53" t="e">
        <f>SUM(AK$6:AK$82)</f>
        <v>#REF!</v>
      </c>
      <c r="AL5" s="52" t="s">
        <v>38</v>
      </c>
      <c r="AM5" s="53" t="e">
        <f>SUM(AM$6:AM$82)</f>
        <v>#REF!</v>
      </c>
      <c r="AN5" s="52" t="s">
        <v>38</v>
      </c>
      <c r="AO5" s="53" t="e">
        <f>SUM(AO$6:AO$82)</f>
        <v>#REF!</v>
      </c>
      <c r="AP5" s="52" t="s">
        <v>38</v>
      </c>
      <c r="AQ5" s="53" t="e">
        <f>SUM(AQ$6:AQ$82)</f>
        <v>#REF!</v>
      </c>
      <c r="AR5" s="52" t="s">
        <v>38</v>
      </c>
      <c r="AS5" s="53" t="e">
        <f>SUM(AS$6:AS$82)</f>
        <v>#REF!</v>
      </c>
      <c r="AT5" s="52" t="s">
        <v>38</v>
      </c>
      <c r="AU5" s="53" t="e">
        <f>SUM(AU$6:AU$82)</f>
        <v>#REF!</v>
      </c>
      <c r="AV5" s="382"/>
    </row>
    <row r="6" spans="1:48" s="61" customFormat="1" ht="23.1" customHeight="1">
      <c r="A6" s="58" t="s">
        <v>67</v>
      </c>
      <c r="B6" s="60"/>
      <c r="C6" s="67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7"/>
      <c r="P6" s="67"/>
      <c r="Q6" s="68"/>
      <c r="R6" s="55"/>
      <c r="S6" s="55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70"/>
    </row>
    <row r="7" spans="1:48" s="106" customFormat="1" ht="22.5" customHeight="1">
      <c r="A7" s="115" t="s">
        <v>74</v>
      </c>
      <c r="B7" s="116"/>
      <c r="C7" s="117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7"/>
      <c r="P7" s="117"/>
      <c r="Q7" s="118"/>
      <c r="R7" s="119"/>
      <c r="S7" s="119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1"/>
    </row>
    <row r="8" spans="1:48" s="106" customFormat="1" ht="23.1" customHeight="1">
      <c r="A8" s="107" t="e">
        <f>#REF!</f>
        <v>#REF!</v>
      </c>
      <c r="B8" s="112" t="e">
        <f>#REF!</f>
        <v>#REF!</v>
      </c>
      <c r="C8" s="113"/>
      <c r="D8" s="108"/>
      <c r="E8" s="108"/>
      <c r="F8" s="108">
        <v>4</v>
      </c>
      <c r="G8" s="108">
        <f>SUM(C8:F8)</f>
        <v>4</v>
      </c>
      <c r="H8" s="108"/>
      <c r="I8" s="108"/>
      <c r="J8" s="108">
        <f>SUM(H8:I8)</f>
        <v>0</v>
      </c>
      <c r="K8" s="108"/>
      <c r="L8" s="108"/>
      <c r="M8" s="108"/>
      <c r="N8" s="108"/>
      <c r="O8" s="113" t="s">
        <v>66</v>
      </c>
      <c r="P8" s="108" t="e">
        <f>SUMPRODUCT(($O8=#REF!)*(#REF!))</f>
        <v>#REF!</v>
      </c>
      <c r="Q8" s="108" t="e">
        <f>#REF!</f>
        <v>#REF!</v>
      </c>
      <c r="R8" s="110">
        <f>G8+J8</f>
        <v>4</v>
      </c>
      <c r="S8" s="108" t="e">
        <f>#REF!</f>
        <v>#REF!</v>
      </c>
      <c r="T8" s="109" t="e">
        <f>SUMPRODUCT((#REF!=$O8)*(#REF!=T$3)*#REF!)</f>
        <v>#REF!</v>
      </c>
      <c r="U8" s="109" t="e">
        <f>(T8*$R8)</f>
        <v>#REF!</v>
      </c>
      <c r="V8" s="109" t="e">
        <f>SUMPRODUCT((#REF!=$O8)*(#REF!=V$3)*#REF!)</f>
        <v>#REF!</v>
      </c>
      <c r="W8" s="109" t="e">
        <f>(V8*$R8)</f>
        <v>#REF!</v>
      </c>
      <c r="X8" s="109" t="e">
        <f>SUMPRODUCT((#REF!=$O8)*(#REF!=X$3)*#REF!)</f>
        <v>#REF!</v>
      </c>
      <c r="Y8" s="109" t="e">
        <f>(X8*$R8)</f>
        <v>#REF!</v>
      </c>
      <c r="Z8" s="109" t="e">
        <f>SUMPRODUCT((#REF!=$O8)*(#REF!=Z$3)*#REF!)</f>
        <v>#REF!</v>
      </c>
      <c r="AA8" s="109" t="e">
        <f>(Z8*$R8)</f>
        <v>#REF!</v>
      </c>
      <c r="AB8" s="109" t="e">
        <f>SUMPRODUCT((#REF!=$O8)*(#REF!=AB$3)*#REF!)</f>
        <v>#REF!</v>
      </c>
      <c r="AC8" s="109" t="e">
        <f>(AB8*$R8)</f>
        <v>#REF!</v>
      </c>
      <c r="AD8" s="109" t="e">
        <f>SUMPRODUCT((#REF!=$O8)*(#REF!=AD$3)*#REF!)</f>
        <v>#REF!</v>
      </c>
      <c r="AE8" s="109" t="e">
        <f>(AD8*$R8)</f>
        <v>#REF!</v>
      </c>
      <c r="AF8" s="109" t="e">
        <f>SUMPRODUCT((#REF!=$O8)*(#REF!=AF$3)*#REF!)</f>
        <v>#REF!</v>
      </c>
      <c r="AG8" s="109" t="e">
        <f>(AF8*$R8)</f>
        <v>#REF!</v>
      </c>
      <c r="AH8" s="109" t="e">
        <f>SUMPRODUCT((#REF!=$O8)*(#REF!=AH$3)*#REF!)</f>
        <v>#REF!</v>
      </c>
      <c r="AI8" s="109" t="e">
        <f>(AH8*$R8)</f>
        <v>#REF!</v>
      </c>
      <c r="AJ8" s="109" t="e">
        <f>SUMPRODUCT((#REF!=$O8)*(#REF!=AJ$3)*#REF!)</f>
        <v>#REF!</v>
      </c>
      <c r="AK8" s="109" t="e">
        <f>(AJ8*$R8)</f>
        <v>#REF!</v>
      </c>
      <c r="AL8" s="109" t="e">
        <f>SUMPRODUCT((#REF!=$O8)*(#REF!=AL$3)*#REF!)</f>
        <v>#REF!</v>
      </c>
      <c r="AM8" s="109" t="e">
        <f>(AL8*$R8)</f>
        <v>#REF!</v>
      </c>
      <c r="AN8" s="109" t="e">
        <f>SUMPRODUCT((#REF!=$O8)*(#REF!=AN$3)*#REF!)</f>
        <v>#REF!</v>
      </c>
      <c r="AO8" s="109" t="e">
        <f>(AN8*$R8)</f>
        <v>#REF!</v>
      </c>
      <c r="AP8" s="109" t="e">
        <f>SUMPRODUCT((#REF!=$O8)*(#REF!=AP$3)*#REF!)</f>
        <v>#REF!</v>
      </c>
      <c r="AQ8" s="109" t="e">
        <f>(AP8*$R8)</f>
        <v>#REF!</v>
      </c>
      <c r="AR8" s="109" t="e">
        <f>SUMPRODUCT((#REF!=$O8)*(#REF!=AR$3)*#REF!)</f>
        <v>#REF!</v>
      </c>
      <c r="AS8" s="109" t="e">
        <f>(AR8*$R8)</f>
        <v>#REF!</v>
      </c>
      <c r="AT8" s="109" t="e">
        <f>SUMPRODUCT((#REF!=$O8)*(#REF!=AT$3)*#REF!)</f>
        <v>#REF!</v>
      </c>
      <c r="AU8" s="109" t="e">
        <f>(AT8*$R8)</f>
        <v>#REF!</v>
      </c>
      <c r="AV8" s="111"/>
    </row>
    <row r="9" spans="1:48" s="106" customFormat="1" ht="23.1" customHeight="1">
      <c r="A9" s="107" t="e">
        <f>#REF!</f>
        <v>#REF!</v>
      </c>
      <c r="B9" s="112" t="e">
        <f>#REF!</f>
        <v>#REF!</v>
      </c>
      <c r="C9" s="113"/>
      <c r="D9" s="108"/>
      <c r="E9" s="108"/>
      <c r="F9" s="108">
        <v>4</v>
      </c>
      <c r="G9" s="257">
        <f t="shared" ref="G9:G24" si="0">SUM(C9:F9)</f>
        <v>4</v>
      </c>
      <c r="H9" s="108"/>
      <c r="I9" s="108"/>
      <c r="J9" s="257">
        <f t="shared" ref="J9:J24" si="1">SUM(H9:I9)</f>
        <v>0</v>
      </c>
      <c r="K9" s="108"/>
      <c r="L9" s="108"/>
      <c r="M9" s="108"/>
      <c r="N9" s="108"/>
      <c r="O9" s="171" t="e">
        <f>#REF!</f>
        <v>#REF!</v>
      </c>
      <c r="P9" s="108" t="e">
        <f>SUMPRODUCT(($O9=#REF!)*(#REF!))</f>
        <v>#REF!</v>
      </c>
      <c r="Q9" s="108" t="e">
        <f>#REF!</f>
        <v>#REF!</v>
      </c>
      <c r="R9" s="259">
        <f t="shared" ref="R9:R72" si="2">G9+J9</f>
        <v>4</v>
      </c>
      <c r="S9" s="108" t="e">
        <f>#REF!</f>
        <v>#REF!</v>
      </c>
      <c r="T9" s="109" t="e">
        <f>SUMPRODUCT((#REF!=$O9)*(#REF!=T$3)*#REF!)</f>
        <v>#REF!</v>
      </c>
      <c r="U9" s="109" t="e">
        <f>(T9*$R9)</f>
        <v>#REF!</v>
      </c>
      <c r="V9" s="109" t="e">
        <f>SUMPRODUCT((#REF!=$O9)*(#REF!=V$3)*#REF!)</f>
        <v>#REF!</v>
      </c>
      <c r="W9" s="109" t="e">
        <f>(V9*$R9)</f>
        <v>#REF!</v>
      </c>
      <c r="X9" s="109" t="e">
        <f>SUMPRODUCT((#REF!=$O9)*(#REF!=X$3)*#REF!)</f>
        <v>#REF!</v>
      </c>
      <c r="Y9" s="109" t="e">
        <f>(X9*$R9)</f>
        <v>#REF!</v>
      </c>
      <c r="Z9" s="109" t="e">
        <f>SUMPRODUCT((#REF!=$O9)*(#REF!=Z$3)*#REF!)</f>
        <v>#REF!</v>
      </c>
      <c r="AA9" s="109" t="e">
        <f>(Z9*$R9)</f>
        <v>#REF!</v>
      </c>
      <c r="AB9" s="109" t="e">
        <f>SUMPRODUCT((#REF!=$O9)*(#REF!=AB$3)*#REF!)</f>
        <v>#REF!</v>
      </c>
      <c r="AC9" s="109" t="e">
        <f>(AB9*$R9)</f>
        <v>#REF!</v>
      </c>
      <c r="AD9" s="109" t="e">
        <f>SUMPRODUCT((#REF!=$O9)*(#REF!=AD$3)*#REF!)</f>
        <v>#REF!</v>
      </c>
      <c r="AE9" s="109" t="e">
        <f>(AD9*$R9)</f>
        <v>#REF!</v>
      </c>
      <c r="AF9" s="109" t="e">
        <f>SUMPRODUCT((#REF!=$O9)*(#REF!=AF$3)*#REF!)</f>
        <v>#REF!</v>
      </c>
      <c r="AG9" s="109" t="e">
        <f>(AF9*$R9)</f>
        <v>#REF!</v>
      </c>
      <c r="AH9" s="109" t="e">
        <f>SUMPRODUCT((#REF!=$O9)*(#REF!=AH$3)*#REF!)</f>
        <v>#REF!</v>
      </c>
      <c r="AI9" s="109" t="e">
        <f>(AH9*$R9)</f>
        <v>#REF!</v>
      </c>
      <c r="AJ9" s="109" t="e">
        <f>SUMPRODUCT((#REF!=$O9)*(#REF!=AJ$3)*#REF!)</f>
        <v>#REF!</v>
      </c>
      <c r="AK9" s="109" t="e">
        <f>(AJ9*$R9)</f>
        <v>#REF!</v>
      </c>
      <c r="AL9" s="109" t="e">
        <f>SUMPRODUCT((#REF!=$O9)*(#REF!=AL$3)*#REF!)</f>
        <v>#REF!</v>
      </c>
      <c r="AM9" s="109" t="e">
        <f>(AL9*$R9)</f>
        <v>#REF!</v>
      </c>
      <c r="AN9" s="109" t="e">
        <f>SUMPRODUCT((#REF!=$O9)*(#REF!=AN$3)*#REF!)</f>
        <v>#REF!</v>
      </c>
      <c r="AO9" s="109" t="e">
        <f>(AN9*$R9)</f>
        <v>#REF!</v>
      </c>
      <c r="AP9" s="109" t="e">
        <f>SUMPRODUCT((#REF!=$O9)*(#REF!=AP$3)*#REF!)</f>
        <v>#REF!</v>
      </c>
      <c r="AQ9" s="109" t="e">
        <f>(AP9*$R9)</f>
        <v>#REF!</v>
      </c>
      <c r="AR9" s="109" t="e">
        <f>SUMPRODUCT((#REF!=$O9)*(#REF!=AR$3)*#REF!)</f>
        <v>#REF!</v>
      </c>
      <c r="AS9" s="109" t="e">
        <f>(AR9*$R9)</f>
        <v>#REF!</v>
      </c>
      <c r="AT9" s="109" t="e">
        <f>SUMPRODUCT((#REF!=$O9)*(#REF!=AT$3)*#REF!)</f>
        <v>#REF!</v>
      </c>
      <c r="AU9" s="109" t="e">
        <f>(AT9*$R9)</f>
        <v>#REF!</v>
      </c>
      <c r="AV9" s="111"/>
    </row>
    <row r="10" spans="1:48" s="106" customFormat="1" ht="23.1" customHeight="1">
      <c r="A10" s="107" t="e">
        <f>#REF!</f>
        <v>#REF!</v>
      </c>
      <c r="B10" s="112" t="e">
        <f>#REF!</f>
        <v>#REF!</v>
      </c>
      <c r="C10" s="113"/>
      <c r="D10" s="108"/>
      <c r="E10" s="108"/>
      <c r="F10" s="108">
        <v>4</v>
      </c>
      <c r="G10" s="257">
        <f t="shared" si="0"/>
        <v>4</v>
      </c>
      <c r="H10" s="108"/>
      <c r="I10" s="108"/>
      <c r="J10" s="257">
        <f t="shared" si="1"/>
        <v>0</v>
      </c>
      <c r="K10" s="108"/>
      <c r="L10" s="108"/>
      <c r="M10" s="108"/>
      <c r="N10" s="108"/>
      <c r="O10" s="113" t="e">
        <f>#REF!</f>
        <v>#REF!</v>
      </c>
      <c r="P10" s="108" t="e">
        <f>SUMPRODUCT(($O10=#REF!)*(#REF!))</f>
        <v>#REF!</v>
      </c>
      <c r="Q10" s="108" t="e">
        <f>#REF!</f>
        <v>#REF!</v>
      </c>
      <c r="R10" s="259">
        <f t="shared" si="2"/>
        <v>4</v>
      </c>
      <c r="S10" s="108" t="e">
        <f>#REF!</f>
        <v>#REF!</v>
      </c>
      <c r="T10" s="109" t="e">
        <f>SUMPRODUCT((#REF!=$O10)*(#REF!=T$3)*#REF!)</f>
        <v>#REF!</v>
      </c>
      <c r="U10" s="109" t="e">
        <f>(T10*$R10)</f>
        <v>#REF!</v>
      </c>
      <c r="V10" s="109" t="e">
        <f>SUMPRODUCT((#REF!=$O10)*(#REF!=V$3)*#REF!)</f>
        <v>#REF!</v>
      </c>
      <c r="W10" s="109" t="e">
        <f>(V10*$R10)</f>
        <v>#REF!</v>
      </c>
      <c r="X10" s="109" t="e">
        <f>SUMPRODUCT((#REF!=$O10)*(#REF!=X$3)*#REF!)</f>
        <v>#REF!</v>
      </c>
      <c r="Y10" s="109" t="e">
        <f>(X10*$R10)</f>
        <v>#REF!</v>
      </c>
      <c r="Z10" s="109" t="e">
        <f>SUMPRODUCT((#REF!=$O10)*(#REF!=Z$3)*#REF!)</f>
        <v>#REF!</v>
      </c>
      <c r="AA10" s="109" t="e">
        <f>(Z10*$R10)</f>
        <v>#REF!</v>
      </c>
      <c r="AB10" s="109" t="e">
        <f>SUMPRODUCT((#REF!=$O10)*(#REF!=AB$3)*#REF!)</f>
        <v>#REF!</v>
      </c>
      <c r="AC10" s="109" t="e">
        <f>(AB10*$R10)</f>
        <v>#REF!</v>
      </c>
      <c r="AD10" s="109" t="e">
        <f>SUMPRODUCT((#REF!=$O10)*(#REF!=AD$3)*#REF!)</f>
        <v>#REF!</v>
      </c>
      <c r="AE10" s="109" t="e">
        <f>(AD10*$R10)</f>
        <v>#REF!</v>
      </c>
      <c r="AF10" s="109" t="e">
        <f>SUMPRODUCT((#REF!=$O10)*(#REF!=AF$3)*#REF!)</f>
        <v>#REF!</v>
      </c>
      <c r="AG10" s="109" t="e">
        <f>(AF10*$R10)</f>
        <v>#REF!</v>
      </c>
      <c r="AH10" s="109" t="e">
        <f>SUMPRODUCT((#REF!=$O10)*(#REF!=AH$3)*#REF!)</f>
        <v>#REF!</v>
      </c>
      <c r="AI10" s="109" t="e">
        <f>(AH10*$R10)</f>
        <v>#REF!</v>
      </c>
      <c r="AJ10" s="109" t="e">
        <f>SUMPRODUCT((#REF!=$O10)*(#REF!=AJ$3)*#REF!)</f>
        <v>#REF!</v>
      </c>
      <c r="AK10" s="109" t="e">
        <f>(AJ10*$R10)</f>
        <v>#REF!</v>
      </c>
      <c r="AL10" s="109" t="e">
        <f>SUMPRODUCT((#REF!=$O10)*(#REF!=AL$3)*#REF!)</f>
        <v>#REF!</v>
      </c>
      <c r="AM10" s="109" t="e">
        <f>(AL10*$R10)</f>
        <v>#REF!</v>
      </c>
      <c r="AN10" s="109" t="e">
        <f>SUMPRODUCT((#REF!=$O10)*(#REF!=AN$3)*#REF!)</f>
        <v>#REF!</v>
      </c>
      <c r="AO10" s="109" t="e">
        <f>(AN10*$R10)</f>
        <v>#REF!</v>
      </c>
      <c r="AP10" s="109" t="e">
        <f>SUMPRODUCT((#REF!=$O10)*(#REF!=AP$3)*#REF!)</f>
        <v>#REF!</v>
      </c>
      <c r="AQ10" s="109" t="e">
        <f>(AP10*$R10)</f>
        <v>#REF!</v>
      </c>
      <c r="AR10" s="109" t="e">
        <f>SUMPRODUCT((#REF!=$O10)*(#REF!=AR$3)*#REF!)</f>
        <v>#REF!</v>
      </c>
      <c r="AS10" s="109" t="e">
        <f>(AR10*$R10)</f>
        <v>#REF!</v>
      </c>
      <c r="AT10" s="109" t="e">
        <f>SUMPRODUCT((#REF!=$O10)*(#REF!=AT$3)*#REF!)</f>
        <v>#REF!</v>
      </c>
      <c r="AU10" s="109" t="e">
        <f>(AT10*$R10)</f>
        <v>#REF!</v>
      </c>
      <c r="AV10" s="111"/>
    </row>
    <row r="11" spans="1:48" s="106" customFormat="1" ht="22.5" customHeight="1">
      <c r="A11" s="107" t="e">
        <f>#REF!</f>
        <v>#REF!</v>
      </c>
      <c r="B11" s="112" t="e">
        <f>#REF!</f>
        <v>#REF!</v>
      </c>
      <c r="C11" s="113"/>
      <c r="D11" s="108"/>
      <c r="E11" s="108"/>
      <c r="F11" s="108">
        <v>4</v>
      </c>
      <c r="G11" s="257">
        <f t="shared" si="0"/>
        <v>4</v>
      </c>
      <c r="H11" s="108"/>
      <c r="I11" s="108"/>
      <c r="J11" s="257">
        <f t="shared" si="1"/>
        <v>0</v>
      </c>
      <c r="K11" s="108"/>
      <c r="L11" s="108"/>
      <c r="M11" s="108"/>
      <c r="N11" s="108"/>
      <c r="O11" s="113" t="e">
        <f>#REF!</f>
        <v>#REF!</v>
      </c>
      <c r="P11" s="108" t="e">
        <f>SUMPRODUCT(($O11=#REF!)*(#REF!))</f>
        <v>#REF!</v>
      </c>
      <c r="Q11" s="108" t="e">
        <f>#REF!</f>
        <v>#REF!</v>
      </c>
      <c r="R11" s="259">
        <f t="shared" si="2"/>
        <v>4</v>
      </c>
      <c r="S11" s="108" t="e">
        <f>#REF!</f>
        <v>#REF!</v>
      </c>
      <c r="T11" s="109" t="e">
        <f>SUMPRODUCT((#REF!=$O11)*(#REF!=T$3)*#REF!)</f>
        <v>#REF!</v>
      </c>
      <c r="U11" s="109" t="e">
        <f>(T11*$R11)</f>
        <v>#REF!</v>
      </c>
      <c r="V11" s="109" t="e">
        <f>SUMPRODUCT((#REF!=$O11)*(#REF!=V$3)*#REF!)</f>
        <v>#REF!</v>
      </c>
      <c r="W11" s="109" t="e">
        <f>(V11*$R11)</f>
        <v>#REF!</v>
      </c>
      <c r="X11" s="109" t="e">
        <f>SUMPRODUCT((#REF!=$O11)*(#REF!=X$3)*#REF!)</f>
        <v>#REF!</v>
      </c>
      <c r="Y11" s="109" t="e">
        <f>(X11*$R11)</f>
        <v>#REF!</v>
      </c>
      <c r="Z11" s="109" t="e">
        <f>SUMPRODUCT((#REF!=$O11)*(#REF!=Z$3)*#REF!)</f>
        <v>#REF!</v>
      </c>
      <c r="AA11" s="109" t="e">
        <f>(Z11*$R11)</f>
        <v>#REF!</v>
      </c>
      <c r="AB11" s="109" t="e">
        <f>SUMPRODUCT((#REF!=$O11)*(#REF!=AB$3)*#REF!)</f>
        <v>#REF!</v>
      </c>
      <c r="AC11" s="109" t="e">
        <f>(AB11*$R11)</f>
        <v>#REF!</v>
      </c>
      <c r="AD11" s="109" t="e">
        <f>SUMPRODUCT((#REF!=$O11)*(#REF!=AD$3)*#REF!)</f>
        <v>#REF!</v>
      </c>
      <c r="AE11" s="109" t="e">
        <f>(AD11*$R11)</f>
        <v>#REF!</v>
      </c>
      <c r="AF11" s="109" t="e">
        <f>SUMPRODUCT((#REF!=$O11)*(#REF!=AF$3)*#REF!)</f>
        <v>#REF!</v>
      </c>
      <c r="AG11" s="109" t="e">
        <f>(AF11*$R11)</f>
        <v>#REF!</v>
      </c>
      <c r="AH11" s="109" t="e">
        <f>SUMPRODUCT((#REF!=$O11)*(#REF!=AH$3)*#REF!)</f>
        <v>#REF!</v>
      </c>
      <c r="AI11" s="109" t="e">
        <f>(AH11*$R11)</f>
        <v>#REF!</v>
      </c>
      <c r="AJ11" s="109" t="e">
        <f>SUMPRODUCT((#REF!=$O11)*(#REF!=AJ$3)*#REF!)</f>
        <v>#REF!</v>
      </c>
      <c r="AK11" s="109" t="e">
        <f>(AJ11*$R11)</f>
        <v>#REF!</v>
      </c>
      <c r="AL11" s="109" t="e">
        <f>SUMPRODUCT((#REF!=$O11)*(#REF!=AL$3)*#REF!)</f>
        <v>#REF!</v>
      </c>
      <c r="AM11" s="109" t="e">
        <f>(AL11*$R11)</f>
        <v>#REF!</v>
      </c>
      <c r="AN11" s="109" t="e">
        <f>SUMPRODUCT((#REF!=$O11)*(#REF!=AN$3)*#REF!)</f>
        <v>#REF!</v>
      </c>
      <c r="AO11" s="109" t="e">
        <f>(AN11*$R11)</f>
        <v>#REF!</v>
      </c>
      <c r="AP11" s="109" t="e">
        <f>SUMPRODUCT((#REF!=$O11)*(#REF!=AP$3)*#REF!)</f>
        <v>#REF!</v>
      </c>
      <c r="AQ11" s="109" t="e">
        <f>(AP11*$R11)</f>
        <v>#REF!</v>
      </c>
      <c r="AR11" s="109" t="e">
        <f>SUMPRODUCT((#REF!=$O11)*(#REF!=AR$3)*#REF!)</f>
        <v>#REF!</v>
      </c>
      <c r="AS11" s="109" t="e">
        <f>(AR11*$R11)</f>
        <v>#REF!</v>
      </c>
      <c r="AT11" s="109" t="e">
        <f>SUMPRODUCT((#REF!=$O11)*(#REF!=AT$3)*#REF!)</f>
        <v>#REF!</v>
      </c>
      <c r="AU11" s="109" t="e">
        <f>(AT11*$R11)</f>
        <v>#REF!</v>
      </c>
      <c r="AV11" s="111"/>
    </row>
    <row r="12" spans="1:48" s="106" customFormat="1" ht="22.5" customHeight="1">
      <c r="A12" s="107"/>
      <c r="B12" s="112"/>
      <c r="C12" s="113"/>
      <c r="D12" s="108"/>
      <c r="E12" s="108"/>
      <c r="F12" s="108"/>
      <c r="G12" s="257">
        <f t="shared" si="0"/>
        <v>0</v>
      </c>
      <c r="H12" s="108"/>
      <c r="I12" s="108"/>
      <c r="J12" s="257">
        <f t="shared" si="1"/>
        <v>0</v>
      </c>
      <c r="K12" s="108"/>
      <c r="L12" s="108"/>
      <c r="M12" s="108"/>
      <c r="N12" s="108"/>
      <c r="O12" s="113"/>
      <c r="P12" s="108"/>
      <c r="Q12" s="112"/>
      <c r="R12" s="259">
        <f t="shared" si="2"/>
        <v>0</v>
      </c>
      <c r="S12" s="108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11"/>
    </row>
    <row r="13" spans="1:48" s="179" customFormat="1" ht="23.1" customHeight="1">
      <c r="A13" s="186" t="s">
        <v>90</v>
      </c>
      <c r="B13" s="185"/>
      <c r="C13" s="183"/>
      <c r="D13" s="181"/>
      <c r="E13" s="181"/>
      <c r="F13" s="181"/>
      <c r="G13" s="257">
        <f t="shared" si="0"/>
        <v>0</v>
      </c>
      <c r="H13" s="181"/>
      <c r="I13" s="181"/>
      <c r="J13" s="257">
        <f t="shared" si="1"/>
        <v>0</v>
      </c>
      <c r="K13" s="181"/>
      <c r="L13" s="181"/>
      <c r="M13" s="181"/>
      <c r="N13" s="181"/>
      <c r="O13" s="183"/>
      <c r="P13" s="181"/>
      <c r="Q13" s="185"/>
      <c r="R13" s="259">
        <f t="shared" si="2"/>
        <v>0</v>
      </c>
      <c r="S13" s="181"/>
      <c r="T13" s="182"/>
      <c r="U13" s="182"/>
      <c r="V13" s="182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4"/>
    </row>
    <row r="14" spans="1:48" s="179" customFormat="1" ht="20.25" customHeight="1">
      <c r="A14" s="180" t="e">
        <f>#REF!</f>
        <v>#REF!</v>
      </c>
      <c r="B14" s="185" t="e">
        <f>#REF!</f>
        <v>#REF!</v>
      </c>
      <c r="C14" s="183"/>
      <c r="D14" s="181"/>
      <c r="E14" s="181"/>
      <c r="F14" s="181">
        <v>100</v>
      </c>
      <c r="G14" s="257">
        <f t="shared" si="0"/>
        <v>100</v>
      </c>
      <c r="H14" s="181"/>
      <c r="I14" s="181"/>
      <c r="J14" s="257">
        <f t="shared" si="1"/>
        <v>0</v>
      </c>
      <c r="K14" s="181"/>
      <c r="L14" s="181"/>
      <c r="M14" s="181"/>
      <c r="N14" s="181"/>
      <c r="O14" s="183" t="s">
        <v>61</v>
      </c>
      <c r="P14" s="181" t="e">
        <f>SUMPRODUCT(($O14=#REF!)*(#REF!))</f>
        <v>#REF!</v>
      </c>
      <c r="Q14" s="181" t="e">
        <f>#REF!</f>
        <v>#REF!</v>
      </c>
      <c r="R14" s="259">
        <f t="shared" si="2"/>
        <v>100</v>
      </c>
      <c r="S14" s="181" t="e">
        <f>#REF!</f>
        <v>#REF!</v>
      </c>
      <c r="T14" s="182" t="e">
        <f>SUMPRODUCT((#REF!=$O14)*(#REF!=T$3)*#REF!)</f>
        <v>#REF!</v>
      </c>
      <c r="U14" s="182" t="e">
        <f>(T14*$R14)</f>
        <v>#REF!</v>
      </c>
      <c r="V14" s="182" t="e">
        <f>SUMPRODUCT((#REF!=$O14)*(#REF!=V$3)*#REF!)</f>
        <v>#REF!</v>
      </c>
      <c r="W14" s="182" t="e">
        <f>(V14*$R14)</f>
        <v>#REF!</v>
      </c>
      <c r="X14" s="182" t="e">
        <f>SUMPRODUCT((#REF!=$O14)*(#REF!=X$3)*#REF!)</f>
        <v>#REF!</v>
      </c>
      <c r="Y14" s="182" t="e">
        <f>(X14*$R14)</f>
        <v>#REF!</v>
      </c>
      <c r="Z14" s="182" t="e">
        <f>SUMPRODUCT((#REF!=$O14)*(#REF!=Z$3)*#REF!)</f>
        <v>#REF!</v>
      </c>
      <c r="AA14" s="182" t="e">
        <f>(Z14*$R14)</f>
        <v>#REF!</v>
      </c>
      <c r="AB14" s="182" t="e">
        <f>SUMPRODUCT((#REF!=$O14)*(#REF!=AB$3)*#REF!)</f>
        <v>#REF!</v>
      </c>
      <c r="AC14" s="182" t="e">
        <f>(AB14*$R14)</f>
        <v>#REF!</v>
      </c>
      <c r="AD14" s="182" t="e">
        <f>SUMPRODUCT((#REF!=$O14)*(#REF!=AD$3)*#REF!)</f>
        <v>#REF!</v>
      </c>
      <c r="AE14" s="182" t="e">
        <f>(AD14*$R14)</f>
        <v>#REF!</v>
      </c>
      <c r="AF14" s="182" t="e">
        <f>SUMPRODUCT((#REF!=$O14)*(#REF!=AF$3)*#REF!)</f>
        <v>#REF!</v>
      </c>
      <c r="AG14" s="182" t="e">
        <f>(AF14*$R14)</f>
        <v>#REF!</v>
      </c>
      <c r="AH14" s="182" t="e">
        <f>SUMPRODUCT((#REF!=$O14)*(#REF!=AH$3)*#REF!)</f>
        <v>#REF!</v>
      </c>
      <c r="AI14" s="182" t="e">
        <f>(AH14*$R14)</f>
        <v>#REF!</v>
      </c>
      <c r="AJ14" s="182" t="e">
        <f>SUMPRODUCT((#REF!=$O14)*(#REF!=AJ$3)*#REF!)</f>
        <v>#REF!</v>
      </c>
      <c r="AK14" s="182" t="e">
        <f>(AJ14*$R14)</f>
        <v>#REF!</v>
      </c>
      <c r="AL14" s="182" t="e">
        <f>SUMPRODUCT((#REF!=$O14)*(#REF!=AL$3)*#REF!)</f>
        <v>#REF!</v>
      </c>
      <c r="AM14" s="182" t="e">
        <f>(AL14*$R14)</f>
        <v>#REF!</v>
      </c>
      <c r="AN14" s="182" t="e">
        <f>SUMPRODUCT((#REF!=$O14)*(#REF!=AN$3)*#REF!)</f>
        <v>#REF!</v>
      </c>
      <c r="AO14" s="182" t="e">
        <f>(AN14*$R14)</f>
        <v>#REF!</v>
      </c>
      <c r="AP14" s="182" t="e">
        <f>SUMPRODUCT((#REF!=$O14)*(#REF!=AP$3)*#REF!)</f>
        <v>#REF!</v>
      </c>
      <c r="AQ14" s="182" t="e">
        <f>(AP14*$R14)</f>
        <v>#REF!</v>
      </c>
      <c r="AR14" s="182" t="e">
        <f>SUMPRODUCT((#REF!=$O14)*(#REF!=AR$3)*#REF!)</f>
        <v>#REF!</v>
      </c>
      <c r="AS14" s="182" t="e">
        <f>(AR14*$R14)</f>
        <v>#REF!</v>
      </c>
      <c r="AT14" s="182" t="e">
        <f>SUMPRODUCT((#REF!=$O14)*(#REF!=AT$3)*#REF!)</f>
        <v>#REF!</v>
      </c>
      <c r="AU14" s="182" t="e">
        <f>(AT14*$R14)</f>
        <v>#REF!</v>
      </c>
      <c r="AV14" s="184"/>
    </row>
    <row r="15" spans="1:48" s="179" customFormat="1" ht="20.25" customHeight="1">
      <c r="A15" s="180" t="e">
        <f>#REF!</f>
        <v>#REF!</v>
      </c>
      <c r="B15" s="185" t="e">
        <f>#REF!</f>
        <v>#REF!</v>
      </c>
      <c r="C15" s="183"/>
      <c r="D15" s="181"/>
      <c r="E15" s="181"/>
      <c r="F15" s="181">
        <v>1</v>
      </c>
      <c r="G15" s="257">
        <f t="shared" si="0"/>
        <v>1</v>
      </c>
      <c r="H15" s="181"/>
      <c r="I15" s="181"/>
      <c r="J15" s="257">
        <f t="shared" si="1"/>
        <v>0</v>
      </c>
      <c r="K15" s="181"/>
      <c r="L15" s="181"/>
      <c r="M15" s="181"/>
      <c r="N15" s="181"/>
      <c r="O15" s="183" t="e">
        <f>#REF!</f>
        <v>#REF!</v>
      </c>
      <c r="P15" s="181" t="e">
        <f>SUMPRODUCT(($O15=#REF!)*(#REF!))</f>
        <v>#REF!</v>
      </c>
      <c r="Q15" s="181" t="e">
        <f>#REF!</f>
        <v>#REF!</v>
      </c>
      <c r="R15" s="259">
        <f t="shared" si="2"/>
        <v>1</v>
      </c>
      <c r="S15" s="181" t="e">
        <f>#REF!</f>
        <v>#REF!</v>
      </c>
      <c r="T15" s="182" t="e">
        <f>SUMPRODUCT((#REF!=$O15)*(#REF!=T$3)*#REF!)</f>
        <v>#REF!</v>
      </c>
      <c r="U15" s="182" t="e">
        <f>(T15*$R15)</f>
        <v>#REF!</v>
      </c>
      <c r="V15" s="182" t="e">
        <f>SUMPRODUCT((#REF!=$O15)*(#REF!=V$3)*#REF!)</f>
        <v>#REF!</v>
      </c>
      <c r="W15" s="182" t="e">
        <f>(V15*$R15)</f>
        <v>#REF!</v>
      </c>
      <c r="X15" s="182" t="e">
        <f>SUMPRODUCT((#REF!=$O15)*(#REF!=X$3)*#REF!)</f>
        <v>#REF!</v>
      </c>
      <c r="Y15" s="182" t="e">
        <f>(X15*$R15)</f>
        <v>#REF!</v>
      </c>
      <c r="Z15" s="182" t="e">
        <f>SUMPRODUCT((#REF!=$O15)*(#REF!=Z$3)*#REF!)</f>
        <v>#REF!</v>
      </c>
      <c r="AA15" s="182" t="e">
        <f>(Z15*$R15)</f>
        <v>#REF!</v>
      </c>
      <c r="AB15" s="182" t="e">
        <f>SUMPRODUCT((#REF!=$O15)*(#REF!=AB$3)*#REF!)</f>
        <v>#REF!</v>
      </c>
      <c r="AC15" s="182" t="e">
        <f>(AB15*$R15)</f>
        <v>#REF!</v>
      </c>
      <c r="AD15" s="182" t="e">
        <f>SUMPRODUCT((#REF!=$O15)*(#REF!=AD$3)*#REF!)</f>
        <v>#REF!</v>
      </c>
      <c r="AE15" s="182" t="e">
        <f>(AD15*$R15)</f>
        <v>#REF!</v>
      </c>
      <c r="AF15" s="182" t="e">
        <f>SUMPRODUCT((#REF!=$O15)*(#REF!=AF$3)*#REF!)</f>
        <v>#REF!</v>
      </c>
      <c r="AG15" s="182" t="e">
        <f>(AF15*$R15)</f>
        <v>#REF!</v>
      </c>
      <c r="AH15" s="182" t="e">
        <f>SUMPRODUCT((#REF!=$O15)*(#REF!=AH$3)*#REF!)</f>
        <v>#REF!</v>
      </c>
      <c r="AI15" s="182" t="e">
        <f>(AH15*$R15)</f>
        <v>#REF!</v>
      </c>
      <c r="AJ15" s="182" t="e">
        <f>SUMPRODUCT((#REF!=$O15)*(#REF!=AJ$3)*#REF!)</f>
        <v>#REF!</v>
      </c>
      <c r="AK15" s="182" t="e">
        <f>(AJ15*$R15)</f>
        <v>#REF!</v>
      </c>
      <c r="AL15" s="182" t="e">
        <f>SUMPRODUCT((#REF!=$O15)*(#REF!=AL$3)*#REF!)</f>
        <v>#REF!</v>
      </c>
      <c r="AM15" s="182" t="e">
        <f>(AL15*$R15)</f>
        <v>#REF!</v>
      </c>
      <c r="AN15" s="182" t="e">
        <f>SUMPRODUCT((#REF!=$O15)*(#REF!=AN$3)*#REF!)</f>
        <v>#REF!</v>
      </c>
      <c r="AO15" s="182" t="e">
        <f>(AN15*$R15)</f>
        <v>#REF!</v>
      </c>
      <c r="AP15" s="182" t="e">
        <f>SUMPRODUCT((#REF!=$O15)*(#REF!=AP$3)*#REF!)</f>
        <v>#REF!</v>
      </c>
      <c r="AQ15" s="182" t="e">
        <f>(AP15*$R15)</f>
        <v>#REF!</v>
      </c>
      <c r="AR15" s="182" t="e">
        <f>SUMPRODUCT((#REF!=$O15)*(#REF!=AR$3)*#REF!)</f>
        <v>#REF!</v>
      </c>
      <c r="AS15" s="182" t="e">
        <f>(AR15*$R15)</f>
        <v>#REF!</v>
      </c>
      <c r="AT15" s="182" t="e">
        <f>SUMPRODUCT((#REF!=$O15)*(#REF!=AT$3)*#REF!)</f>
        <v>#REF!</v>
      </c>
      <c r="AU15" s="182" t="e">
        <f>(AT15*$R15)</f>
        <v>#REF!</v>
      </c>
      <c r="AV15" s="184"/>
    </row>
    <row r="16" spans="1:48" s="179" customFormat="1" ht="20.25" customHeight="1">
      <c r="A16" s="261" t="e">
        <f>#REF!</f>
        <v>#REF!</v>
      </c>
      <c r="B16" s="261" t="e">
        <f>#REF!</f>
        <v>#REF!</v>
      </c>
      <c r="C16" s="183"/>
      <c r="D16" s="181"/>
      <c r="E16" s="181"/>
      <c r="F16" s="181">
        <v>1</v>
      </c>
      <c r="G16" s="257">
        <f t="shared" si="0"/>
        <v>1</v>
      </c>
      <c r="H16" s="181"/>
      <c r="I16" s="181"/>
      <c r="J16" s="257">
        <f t="shared" si="1"/>
        <v>0</v>
      </c>
      <c r="K16" s="181"/>
      <c r="L16" s="181"/>
      <c r="M16" s="181"/>
      <c r="N16" s="181"/>
      <c r="O16" s="183" t="e">
        <f>#REF!</f>
        <v>#REF!</v>
      </c>
      <c r="P16" s="181" t="e">
        <f>SUMPRODUCT(($O16=#REF!)*(#REF!))</f>
        <v>#REF!</v>
      </c>
      <c r="Q16" s="181" t="e">
        <f>#REF!</f>
        <v>#REF!</v>
      </c>
      <c r="R16" s="259">
        <f t="shared" si="2"/>
        <v>1</v>
      </c>
      <c r="S16" s="181" t="e">
        <f>#REF!</f>
        <v>#REF!</v>
      </c>
      <c r="T16" s="182" t="e">
        <f>SUMPRODUCT((#REF!=$O16)*(#REF!=T$3)*#REF!)</f>
        <v>#REF!</v>
      </c>
      <c r="U16" s="182" t="e">
        <f>(T16*$R16)</f>
        <v>#REF!</v>
      </c>
      <c r="V16" s="182" t="e">
        <f>SUMPRODUCT((#REF!=$O16)*(#REF!=V$3)*#REF!)</f>
        <v>#REF!</v>
      </c>
      <c r="W16" s="182" t="e">
        <f>(V16*$R16)</f>
        <v>#REF!</v>
      </c>
      <c r="X16" s="182" t="e">
        <f>SUMPRODUCT((#REF!=$O16)*(#REF!=X$3)*#REF!)</f>
        <v>#REF!</v>
      </c>
      <c r="Y16" s="182" t="e">
        <f>(X16*$R16)</f>
        <v>#REF!</v>
      </c>
      <c r="Z16" s="182" t="e">
        <f>SUMPRODUCT((#REF!=$O16)*(#REF!=Z$3)*#REF!)</f>
        <v>#REF!</v>
      </c>
      <c r="AA16" s="182" t="e">
        <f>(Z16*$R16)</f>
        <v>#REF!</v>
      </c>
      <c r="AB16" s="182" t="e">
        <f>SUMPRODUCT((#REF!=$O16)*(#REF!=AB$3)*#REF!)</f>
        <v>#REF!</v>
      </c>
      <c r="AC16" s="182" t="e">
        <f>(AB16*$R16)</f>
        <v>#REF!</v>
      </c>
      <c r="AD16" s="182" t="e">
        <f>SUMPRODUCT((#REF!=$O16)*(#REF!=AD$3)*#REF!)</f>
        <v>#REF!</v>
      </c>
      <c r="AE16" s="182" t="e">
        <f>(AD16*$R16)</f>
        <v>#REF!</v>
      </c>
      <c r="AF16" s="182" t="e">
        <f>SUMPRODUCT((#REF!=$O16)*(#REF!=AF$3)*#REF!)</f>
        <v>#REF!</v>
      </c>
      <c r="AG16" s="182" t="e">
        <f>(AF16*$R16)</f>
        <v>#REF!</v>
      </c>
      <c r="AH16" s="182" t="e">
        <f>SUMPRODUCT((#REF!=$O16)*(#REF!=AH$3)*#REF!)</f>
        <v>#REF!</v>
      </c>
      <c r="AI16" s="182" t="e">
        <f>(AH16*$R16)</f>
        <v>#REF!</v>
      </c>
      <c r="AJ16" s="182" t="e">
        <f>SUMPRODUCT((#REF!=$O16)*(#REF!=AJ$3)*#REF!)</f>
        <v>#REF!</v>
      </c>
      <c r="AK16" s="182" t="e">
        <f>(AJ16*$R16)</f>
        <v>#REF!</v>
      </c>
      <c r="AL16" s="182" t="e">
        <f>SUMPRODUCT((#REF!=$O16)*(#REF!=AL$3)*#REF!)</f>
        <v>#REF!</v>
      </c>
      <c r="AM16" s="182" t="e">
        <f>(AL16*$R16)</f>
        <v>#REF!</v>
      </c>
      <c r="AN16" s="182" t="e">
        <f>SUMPRODUCT((#REF!=$O16)*(#REF!=AN$3)*#REF!)</f>
        <v>#REF!</v>
      </c>
      <c r="AO16" s="182" t="e">
        <f>(AN16*$R16)</f>
        <v>#REF!</v>
      </c>
      <c r="AP16" s="182" t="e">
        <f>SUMPRODUCT((#REF!=$O16)*(#REF!=AP$3)*#REF!)</f>
        <v>#REF!</v>
      </c>
      <c r="AQ16" s="182" t="e">
        <f>(AP16*$R16)</f>
        <v>#REF!</v>
      </c>
      <c r="AR16" s="182" t="e">
        <f>SUMPRODUCT((#REF!=$O16)*(#REF!=AR$3)*#REF!)</f>
        <v>#REF!</v>
      </c>
      <c r="AS16" s="182" t="e">
        <f>(AR16*$R16)</f>
        <v>#REF!</v>
      </c>
      <c r="AT16" s="182" t="e">
        <f>SUMPRODUCT((#REF!=$O16)*(#REF!=AT$3)*#REF!)</f>
        <v>#REF!</v>
      </c>
      <c r="AU16" s="182" t="e">
        <f>(AT16*$R16)</f>
        <v>#REF!</v>
      </c>
      <c r="AV16" s="184"/>
    </row>
    <row r="17" spans="1:48" s="253" customFormat="1" ht="20.25" customHeight="1">
      <c r="A17" s="261"/>
      <c r="B17" s="261"/>
      <c r="C17" s="260"/>
      <c r="D17" s="257"/>
      <c r="E17" s="257"/>
      <c r="F17" s="257"/>
      <c r="G17" s="257"/>
      <c r="H17" s="257"/>
      <c r="I17" s="257"/>
      <c r="J17" s="257"/>
      <c r="K17" s="257"/>
      <c r="L17" s="257"/>
      <c r="M17" s="257"/>
      <c r="N17" s="257"/>
      <c r="O17" s="260"/>
      <c r="P17" s="257"/>
      <c r="Q17" s="257"/>
      <c r="R17" s="259"/>
      <c r="S17" s="257"/>
      <c r="T17" s="258"/>
      <c r="U17" s="258"/>
      <c r="V17" s="258"/>
      <c r="W17" s="258"/>
      <c r="X17" s="258"/>
      <c r="Y17" s="258"/>
      <c r="Z17" s="258"/>
      <c r="AA17" s="258"/>
      <c r="AB17" s="258"/>
      <c r="AC17" s="258"/>
      <c r="AD17" s="258"/>
      <c r="AE17" s="258"/>
      <c r="AF17" s="258"/>
      <c r="AG17" s="258"/>
      <c r="AH17" s="258"/>
      <c r="AI17" s="258"/>
      <c r="AJ17" s="258"/>
      <c r="AK17" s="258"/>
      <c r="AL17" s="258"/>
      <c r="AM17" s="258"/>
      <c r="AN17" s="258"/>
      <c r="AO17" s="258"/>
      <c r="AP17" s="258"/>
      <c r="AQ17" s="258"/>
      <c r="AR17" s="258"/>
      <c r="AS17" s="258"/>
      <c r="AT17" s="258"/>
      <c r="AU17" s="258"/>
      <c r="AV17" s="201"/>
    </row>
    <row r="18" spans="1:48" s="253" customFormat="1" ht="20.25" customHeight="1">
      <c r="A18" s="186" t="s">
        <v>98</v>
      </c>
      <c r="B18" s="261"/>
      <c r="C18" s="260"/>
      <c r="D18" s="257"/>
      <c r="E18" s="257"/>
      <c r="F18" s="257"/>
      <c r="G18" s="257"/>
      <c r="H18" s="257"/>
      <c r="I18" s="257"/>
      <c r="J18" s="257"/>
      <c r="K18" s="257"/>
      <c r="L18" s="257"/>
      <c r="M18" s="257"/>
      <c r="N18" s="257"/>
      <c r="O18" s="260"/>
      <c r="P18" s="257"/>
      <c r="Q18" s="257"/>
      <c r="R18" s="259"/>
      <c r="S18" s="257"/>
      <c r="T18" s="258"/>
      <c r="U18" s="258"/>
      <c r="V18" s="258"/>
      <c r="W18" s="258"/>
      <c r="X18" s="258"/>
      <c r="Y18" s="258"/>
      <c r="Z18" s="258"/>
      <c r="AA18" s="258"/>
      <c r="AB18" s="258"/>
      <c r="AC18" s="258"/>
      <c r="AD18" s="258"/>
      <c r="AE18" s="258"/>
      <c r="AF18" s="258"/>
      <c r="AG18" s="258"/>
      <c r="AH18" s="258"/>
      <c r="AI18" s="258"/>
      <c r="AJ18" s="258"/>
      <c r="AK18" s="258"/>
      <c r="AL18" s="258"/>
      <c r="AM18" s="258"/>
      <c r="AN18" s="258"/>
      <c r="AO18" s="258"/>
      <c r="AP18" s="258"/>
      <c r="AQ18" s="258"/>
      <c r="AR18" s="258"/>
      <c r="AS18" s="258"/>
      <c r="AT18" s="258"/>
      <c r="AU18" s="258"/>
      <c r="AV18" s="201"/>
    </row>
    <row r="19" spans="1:48" s="106" customFormat="1" ht="23.1" customHeight="1">
      <c r="A19" s="261" t="e">
        <f>#REF!</f>
        <v>#REF!</v>
      </c>
      <c r="B19" s="261" t="e">
        <f>#REF!</f>
        <v>#REF!</v>
      </c>
      <c r="C19" s="260"/>
      <c r="D19" s="257"/>
      <c r="E19" s="257"/>
      <c r="F19" s="257"/>
      <c r="G19" s="257">
        <f t="shared" ref="G19:G21" si="3">SUM(C19:F19)</f>
        <v>0</v>
      </c>
      <c r="H19" s="257"/>
      <c r="I19" s="257">
        <v>1</v>
      </c>
      <c r="J19" s="257">
        <f t="shared" ref="J19:J21" si="4">SUM(H19:I19)</f>
        <v>1</v>
      </c>
      <c r="K19" s="257"/>
      <c r="L19" s="257"/>
      <c r="M19" s="257"/>
      <c r="N19" s="257"/>
      <c r="O19" s="260" t="s">
        <v>66</v>
      </c>
      <c r="P19" s="257" t="e">
        <f>SUMPRODUCT(($O19=#REF!)*(#REF!))</f>
        <v>#REF!</v>
      </c>
      <c r="Q19" s="257" t="e">
        <f>#REF!</f>
        <v>#REF!</v>
      </c>
      <c r="R19" s="259">
        <f t="shared" ref="R19:R21" si="5">G19+J19</f>
        <v>1</v>
      </c>
      <c r="S19" s="257" t="e">
        <f>#REF!</f>
        <v>#REF!</v>
      </c>
      <c r="T19" s="258" t="e">
        <f>SUMPRODUCT((#REF!=$O19)*(#REF!=T$3)*#REF!)</f>
        <v>#REF!</v>
      </c>
      <c r="U19" s="258" t="e">
        <f t="shared" ref="U19:U21" si="6">(T19*$R19)</f>
        <v>#REF!</v>
      </c>
      <c r="V19" s="258" t="e">
        <f>SUMPRODUCT((#REF!=$O19)*(#REF!=V$3)*#REF!)</f>
        <v>#REF!</v>
      </c>
      <c r="W19" s="258" t="e">
        <f t="shared" ref="W19:W21" si="7">(V19*$R19)</f>
        <v>#REF!</v>
      </c>
      <c r="X19" s="258" t="e">
        <f>SUMPRODUCT((#REF!=$O19)*(#REF!=X$3)*#REF!)</f>
        <v>#REF!</v>
      </c>
      <c r="Y19" s="258" t="e">
        <f t="shared" ref="Y19:Y21" si="8">(X19*$R19)</f>
        <v>#REF!</v>
      </c>
      <c r="Z19" s="258" t="e">
        <f>SUMPRODUCT((#REF!=$O19)*(#REF!=Z$3)*#REF!)</f>
        <v>#REF!</v>
      </c>
      <c r="AA19" s="258" t="e">
        <f t="shared" ref="AA19:AA21" si="9">(Z19*$R19)</f>
        <v>#REF!</v>
      </c>
      <c r="AB19" s="258" t="e">
        <f>SUMPRODUCT((#REF!=$O19)*(#REF!=AB$3)*#REF!)</f>
        <v>#REF!</v>
      </c>
      <c r="AC19" s="258" t="e">
        <f t="shared" ref="AC19:AC21" si="10">(AB19*$R19)</f>
        <v>#REF!</v>
      </c>
      <c r="AD19" s="258" t="e">
        <f>SUMPRODUCT((#REF!=$O19)*(#REF!=AD$3)*#REF!)</f>
        <v>#REF!</v>
      </c>
      <c r="AE19" s="258" t="e">
        <f t="shared" ref="AE19:AE21" si="11">(AD19*$R19)</f>
        <v>#REF!</v>
      </c>
      <c r="AF19" s="258" t="e">
        <f>SUMPRODUCT((#REF!=$O19)*(#REF!=AF$3)*#REF!)</f>
        <v>#REF!</v>
      </c>
      <c r="AG19" s="258" t="e">
        <f t="shared" ref="AG19:AG21" si="12">(AF19*$R19)</f>
        <v>#REF!</v>
      </c>
      <c r="AH19" s="258" t="e">
        <f>SUMPRODUCT((#REF!=$O19)*(#REF!=AH$3)*#REF!)</f>
        <v>#REF!</v>
      </c>
      <c r="AI19" s="258" t="e">
        <f t="shared" ref="AI19:AI21" si="13">(AH19*$R19)</f>
        <v>#REF!</v>
      </c>
      <c r="AJ19" s="258" t="e">
        <f>SUMPRODUCT((#REF!=$O19)*(#REF!=AJ$3)*#REF!)</f>
        <v>#REF!</v>
      </c>
      <c r="AK19" s="258" t="e">
        <f t="shared" ref="AK19:AK21" si="14">(AJ19*$R19)</f>
        <v>#REF!</v>
      </c>
      <c r="AL19" s="258" t="e">
        <f>SUMPRODUCT((#REF!=$O19)*(#REF!=AL$3)*#REF!)</f>
        <v>#REF!</v>
      </c>
      <c r="AM19" s="258" t="e">
        <f t="shared" ref="AM19:AM21" si="15">(AL19*$R19)</f>
        <v>#REF!</v>
      </c>
      <c r="AN19" s="258" t="e">
        <f>SUMPRODUCT((#REF!=$O19)*(#REF!=AN$3)*#REF!)</f>
        <v>#REF!</v>
      </c>
      <c r="AO19" s="258" t="e">
        <f t="shared" ref="AO19:AO21" si="16">(AN19*$R19)</f>
        <v>#REF!</v>
      </c>
      <c r="AP19" s="258" t="e">
        <f>SUMPRODUCT((#REF!=$O19)*(#REF!=AP$3)*#REF!)</f>
        <v>#REF!</v>
      </c>
      <c r="AQ19" s="258" t="e">
        <f t="shared" ref="AQ19:AQ21" si="17">(AP19*$R19)</f>
        <v>#REF!</v>
      </c>
      <c r="AR19" s="258" t="e">
        <f>SUMPRODUCT((#REF!=$O19)*(#REF!=AR$3)*#REF!)</f>
        <v>#REF!</v>
      </c>
      <c r="AS19" s="258" t="e">
        <f t="shared" ref="AS19:AS21" si="18">(AR19*$R19)</f>
        <v>#REF!</v>
      </c>
      <c r="AT19" s="258" t="e">
        <f>SUMPRODUCT((#REF!=$O19)*(#REF!=AT$3)*#REF!)</f>
        <v>#REF!</v>
      </c>
      <c r="AU19" s="258" t="e">
        <f t="shared" ref="AU19:AU21" si="19">(AT19*$R19)</f>
        <v>#REF!</v>
      </c>
      <c r="AV19" s="201"/>
    </row>
    <row r="20" spans="1:48" s="253" customFormat="1" ht="23.1" customHeight="1">
      <c r="A20" s="261" t="e">
        <f>#REF!</f>
        <v>#REF!</v>
      </c>
      <c r="B20" s="261" t="e">
        <f>#REF!</f>
        <v>#REF!</v>
      </c>
      <c r="C20" s="260"/>
      <c r="D20" s="257"/>
      <c r="E20" s="257"/>
      <c r="F20" s="257"/>
      <c r="G20" s="257">
        <f t="shared" si="3"/>
        <v>0</v>
      </c>
      <c r="H20" s="257"/>
      <c r="I20" s="257">
        <v>1</v>
      </c>
      <c r="J20" s="257">
        <f t="shared" si="4"/>
        <v>1</v>
      </c>
      <c r="K20" s="257"/>
      <c r="L20" s="257"/>
      <c r="M20" s="257"/>
      <c r="N20" s="257"/>
      <c r="O20" s="260" t="e">
        <f>#REF!</f>
        <v>#REF!</v>
      </c>
      <c r="P20" s="257" t="e">
        <f>SUMPRODUCT(($O20=#REF!)*(#REF!))</f>
        <v>#REF!</v>
      </c>
      <c r="Q20" s="257" t="e">
        <f>#REF!</f>
        <v>#REF!</v>
      </c>
      <c r="R20" s="259">
        <f t="shared" si="5"/>
        <v>1</v>
      </c>
      <c r="S20" s="257" t="e">
        <f>#REF!</f>
        <v>#REF!</v>
      </c>
      <c r="T20" s="258" t="e">
        <f>SUMPRODUCT((#REF!=$O20)*(#REF!=T$3)*#REF!)</f>
        <v>#REF!</v>
      </c>
      <c r="U20" s="258" t="e">
        <f t="shared" si="6"/>
        <v>#REF!</v>
      </c>
      <c r="V20" s="258" t="e">
        <f>SUMPRODUCT((#REF!=$O20)*(#REF!=V$3)*#REF!)</f>
        <v>#REF!</v>
      </c>
      <c r="W20" s="258" t="e">
        <f t="shared" si="7"/>
        <v>#REF!</v>
      </c>
      <c r="X20" s="258" t="e">
        <f>SUMPRODUCT((#REF!=$O20)*(#REF!=X$3)*#REF!)</f>
        <v>#REF!</v>
      </c>
      <c r="Y20" s="258" t="e">
        <f t="shared" si="8"/>
        <v>#REF!</v>
      </c>
      <c r="Z20" s="258" t="e">
        <f>SUMPRODUCT((#REF!=$O20)*(#REF!=Z$3)*#REF!)</f>
        <v>#REF!</v>
      </c>
      <c r="AA20" s="258" t="e">
        <f t="shared" si="9"/>
        <v>#REF!</v>
      </c>
      <c r="AB20" s="258" t="e">
        <f>SUMPRODUCT((#REF!=$O20)*(#REF!=AB$3)*#REF!)</f>
        <v>#REF!</v>
      </c>
      <c r="AC20" s="258" t="e">
        <f t="shared" si="10"/>
        <v>#REF!</v>
      </c>
      <c r="AD20" s="258" t="e">
        <f>SUMPRODUCT((#REF!=$O20)*(#REF!=AD$3)*#REF!)</f>
        <v>#REF!</v>
      </c>
      <c r="AE20" s="258" t="e">
        <f t="shared" si="11"/>
        <v>#REF!</v>
      </c>
      <c r="AF20" s="258" t="e">
        <f>SUMPRODUCT((#REF!=$O20)*(#REF!=AF$3)*#REF!)</f>
        <v>#REF!</v>
      </c>
      <c r="AG20" s="258" t="e">
        <f t="shared" si="12"/>
        <v>#REF!</v>
      </c>
      <c r="AH20" s="258" t="e">
        <f>SUMPRODUCT((#REF!=$O20)*(#REF!=AH$3)*#REF!)</f>
        <v>#REF!</v>
      </c>
      <c r="AI20" s="258" t="e">
        <f t="shared" si="13"/>
        <v>#REF!</v>
      </c>
      <c r="AJ20" s="258" t="e">
        <f>SUMPRODUCT((#REF!=$O20)*(#REF!=AJ$3)*#REF!)</f>
        <v>#REF!</v>
      </c>
      <c r="AK20" s="258" t="e">
        <f t="shared" si="14"/>
        <v>#REF!</v>
      </c>
      <c r="AL20" s="258" t="e">
        <f>SUMPRODUCT((#REF!=$O20)*(#REF!=AL$3)*#REF!)</f>
        <v>#REF!</v>
      </c>
      <c r="AM20" s="258" t="e">
        <f t="shared" si="15"/>
        <v>#REF!</v>
      </c>
      <c r="AN20" s="258" t="e">
        <f>SUMPRODUCT((#REF!=$O20)*(#REF!=AN$3)*#REF!)</f>
        <v>#REF!</v>
      </c>
      <c r="AO20" s="258" t="e">
        <f t="shared" si="16"/>
        <v>#REF!</v>
      </c>
      <c r="AP20" s="258" t="e">
        <f>SUMPRODUCT((#REF!=$O20)*(#REF!=AP$3)*#REF!)</f>
        <v>#REF!</v>
      </c>
      <c r="AQ20" s="258" t="e">
        <f t="shared" si="17"/>
        <v>#REF!</v>
      </c>
      <c r="AR20" s="258" t="e">
        <f>SUMPRODUCT((#REF!=$O20)*(#REF!=AR$3)*#REF!)</f>
        <v>#REF!</v>
      </c>
      <c r="AS20" s="258" t="e">
        <f t="shared" si="18"/>
        <v>#REF!</v>
      </c>
      <c r="AT20" s="258" t="e">
        <f>SUMPRODUCT((#REF!=$O20)*(#REF!=AT$3)*#REF!)</f>
        <v>#REF!</v>
      </c>
      <c r="AU20" s="258" t="e">
        <f t="shared" si="19"/>
        <v>#REF!</v>
      </c>
      <c r="AV20" s="201"/>
    </row>
    <row r="21" spans="1:48" s="253" customFormat="1" ht="23.1" customHeight="1">
      <c r="A21" s="261" t="e">
        <f>#REF!</f>
        <v>#REF!</v>
      </c>
      <c r="B21" s="261" t="e">
        <f>#REF!</f>
        <v>#REF!</v>
      </c>
      <c r="C21" s="260"/>
      <c r="D21" s="257"/>
      <c r="E21" s="257"/>
      <c r="F21" s="257"/>
      <c r="G21" s="257">
        <f t="shared" si="3"/>
        <v>0</v>
      </c>
      <c r="H21" s="257"/>
      <c r="I21" s="257">
        <v>1</v>
      </c>
      <c r="J21" s="257">
        <f t="shared" si="4"/>
        <v>1</v>
      </c>
      <c r="K21" s="257"/>
      <c r="L21" s="257"/>
      <c r="M21" s="257"/>
      <c r="N21" s="257"/>
      <c r="O21" s="260" t="s">
        <v>66</v>
      </c>
      <c r="P21" s="257" t="e">
        <f>SUMPRODUCT(($O21=#REF!)*(#REF!))</f>
        <v>#REF!</v>
      </c>
      <c r="Q21" s="257" t="e">
        <f>#REF!</f>
        <v>#REF!</v>
      </c>
      <c r="R21" s="259">
        <f t="shared" si="5"/>
        <v>1</v>
      </c>
      <c r="S21" s="257" t="e">
        <f>#REF!</f>
        <v>#REF!</v>
      </c>
      <c r="T21" s="258" t="e">
        <f>SUMPRODUCT((#REF!=$O21)*(#REF!=T$3)*#REF!)</f>
        <v>#REF!</v>
      </c>
      <c r="U21" s="258" t="e">
        <f t="shared" si="6"/>
        <v>#REF!</v>
      </c>
      <c r="V21" s="258" t="e">
        <f>SUMPRODUCT((#REF!=$O21)*(#REF!=V$3)*#REF!)</f>
        <v>#REF!</v>
      </c>
      <c r="W21" s="258" t="e">
        <f t="shared" si="7"/>
        <v>#REF!</v>
      </c>
      <c r="X21" s="258" t="e">
        <f>SUMPRODUCT((#REF!=$O21)*(#REF!=X$3)*#REF!)</f>
        <v>#REF!</v>
      </c>
      <c r="Y21" s="258" t="e">
        <f t="shared" si="8"/>
        <v>#REF!</v>
      </c>
      <c r="Z21" s="258" t="e">
        <f>SUMPRODUCT((#REF!=$O21)*(#REF!=Z$3)*#REF!)</f>
        <v>#REF!</v>
      </c>
      <c r="AA21" s="258" t="e">
        <f t="shared" si="9"/>
        <v>#REF!</v>
      </c>
      <c r="AB21" s="258" t="e">
        <f>SUMPRODUCT((#REF!=$O21)*(#REF!=AB$3)*#REF!)</f>
        <v>#REF!</v>
      </c>
      <c r="AC21" s="258" t="e">
        <f t="shared" si="10"/>
        <v>#REF!</v>
      </c>
      <c r="AD21" s="258" t="e">
        <f>SUMPRODUCT((#REF!=$O21)*(#REF!=AD$3)*#REF!)</f>
        <v>#REF!</v>
      </c>
      <c r="AE21" s="258" t="e">
        <f t="shared" si="11"/>
        <v>#REF!</v>
      </c>
      <c r="AF21" s="258" t="e">
        <f>SUMPRODUCT((#REF!=$O21)*(#REF!=AF$3)*#REF!)</f>
        <v>#REF!</v>
      </c>
      <c r="AG21" s="258" t="e">
        <f t="shared" si="12"/>
        <v>#REF!</v>
      </c>
      <c r="AH21" s="258" t="e">
        <f>SUMPRODUCT((#REF!=$O21)*(#REF!=AH$3)*#REF!)</f>
        <v>#REF!</v>
      </c>
      <c r="AI21" s="258" t="e">
        <f t="shared" si="13"/>
        <v>#REF!</v>
      </c>
      <c r="AJ21" s="258" t="e">
        <f>SUMPRODUCT((#REF!=$O21)*(#REF!=AJ$3)*#REF!)</f>
        <v>#REF!</v>
      </c>
      <c r="AK21" s="258" t="e">
        <f t="shared" si="14"/>
        <v>#REF!</v>
      </c>
      <c r="AL21" s="258" t="e">
        <f>SUMPRODUCT((#REF!=$O21)*(#REF!=AL$3)*#REF!)</f>
        <v>#REF!</v>
      </c>
      <c r="AM21" s="258" t="e">
        <f t="shared" si="15"/>
        <v>#REF!</v>
      </c>
      <c r="AN21" s="258" t="e">
        <f>SUMPRODUCT((#REF!=$O21)*(#REF!=AN$3)*#REF!)</f>
        <v>#REF!</v>
      </c>
      <c r="AO21" s="258" t="e">
        <f t="shared" si="16"/>
        <v>#REF!</v>
      </c>
      <c r="AP21" s="258" t="e">
        <f>SUMPRODUCT((#REF!=$O21)*(#REF!=AP$3)*#REF!)</f>
        <v>#REF!</v>
      </c>
      <c r="AQ21" s="258" t="e">
        <f t="shared" si="17"/>
        <v>#REF!</v>
      </c>
      <c r="AR21" s="258" t="e">
        <f>SUMPRODUCT((#REF!=$O21)*(#REF!=AR$3)*#REF!)</f>
        <v>#REF!</v>
      </c>
      <c r="AS21" s="258" t="e">
        <f t="shared" si="18"/>
        <v>#REF!</v>
      </c>
      <c r="AT21" s="258" t="e">
        <f>SUMPRODUCT((#REF!=$O21)*(#REF!=AT$3)*#REF!)</f>
        <v>#REF!</v>
      </c>
      <c r="AU21" s="258" t="e">
        <f t="shared" si="19"/>
        <v>#REF!</v>
      </c>
      <c r="AV21" s="201"/>
    </row>
    <row r="22" spans="1:48" s="253" customFormat="1" ht="23.1" customHeight="1">
      <c r="A22" s="261"/>
      <c r="B22" s="261"/>
      <c r="C22" s="260"/>
      <c r="D22" s="257"/>
      <c r="E22" s="257"/>
      <c r="F22" s="257"/>
      <c r="G22" s="257">
        <f t="shared" si="0"/>
        <v>0</v>
      </c>
      <c r="H22" s="257"/>
      <c r="I22" s="257"/>
      <c r="J22" s="257">
        <f t="shared" si="1"/>
        <v>0</v>
      </c>
      <c r="K22" s="257"/>
      <c r="L22" s="257"/>
      <c r="M22" s="257"/>
      <c r="N22" s="257"/>
      <c r="O22" s="260"/>
      <c r="P22" s="260"/>
      <c r="Q22" s="257"/>
      <c r="R22" s="259">
        <f t="shared" si="2"/>
        <v>0</v>
      </c>
      <c r="S22" s="114"/>
      <c r="T22" s="258"/>
      <c r="U22" s="258"/>
      <c r="V22" s="258"/>
      <c r="W22" s="258"/>
      <c r="X22" s="258"/>
      <c r="Y22" s="258"/>
      <c r="Z22" s="258"/>
      <c r="AA22" s="258"/>
      <c r="AB22" s="258"/>
      <c r="AC22" s="258"/>
      <c r="AD22" s="258"/>
      <c r="AE22" s="258"/>
      <c r="AF22" s="258"/>
      <c r="AG22" s="258"/>
      <c r="AH22" s="258"/>
      <c r="AI22" s="258"/>
      <c r="AJ22" s="258"/>
      <c r="AK22" s="258"/>
      <c r="AL22" s="258"/>
      <c r="AM22" s="258"/>
      <c r="AN22" s="258"/>
      <c r="AO22" s="258"/>
      <c r="AP22" s="258"/>
      <c r="AQ22" s="258"/>
      <c r="AR22" s="258"/>
      <c r="AS22" s="258"/>
      <c r="AT22" s="258"/>
      <c r="AU22" s="258"/>
      <c r="AV22" s="201"/>
    </row>
    <row r="23" spans="1:48" s="253" customFormat="1" ht="23.1" customHeight="1">
      <c r="A23" s="197"/>
      <c r="B23" s="261"/>
      <c r="C23" s="260"/>
      <c r="D23" s="257"/>
      <c r="E23" s="257"/>
      <c r="F23" s="257"/>
      <c r="G23" s="257">
        <f t="shared" si="0"/>
        <v>0</v>
      </c>
      <c r="H23" s="257"/>
      <c r="I23" s="257"/>
      <c r="J23" s="257">
        <f t="shared" si="1"/>
        <v>0</v>
      </c>
      <c r="K23" s="257"/>
      <c r="L23" s="257"/>
      <c r="M23" s="257"/>
      <c r="N23" s="257"/>
      <c r="O23" s="260"/>
      <c r="P23" s="260"/>
      <c r="Q23" s="257"/>
      <c r="R23" s="259">
        <f t="shared" si="2"/>
        <v>0</v>
      </c>
      <c r="S23" s="114"/>
      <c r="T23" s="258"/>
      <c r="U23" s="258"/>
      <c r="V23" s="258"/>
      <c r="W23" s="258"/>
      <c r="X23" s="258"/>
      <c r="Y23" s="258"/>
      <c r="Z23" s="258"/>
      <c r="AA23" s="258"/>
      <c r="AB23" s="258"/>
      <c r="AC23" s="258"/>
      <c r="AD23" s="258"/>
      <c r="AE23" s="258"/>
      <c r="AF23" s="258"/>
      <c r="AG23" s="258"/>
      <c r="AH23" s="258"/>
      <c r="AI23" s="258"/>
      <c r="AJ23" s="258"/>
      <c r="AK23" s="258"/>
      <c r="AL23" s="258"/>
      <c r="AM23" s="258"/>
      <c r="AN23" s="258"/>
      <c r="AO23" s="258"/>
      <c r="AP23" s="258"/>
      <c r="AQ23" s="258"/>
      <c r="AR23" s="258"/>
      <c r="AS23" s="258"/>
      <c r="AT23" s="258"/>
      <c r="AU23" s="258"/>
      <c r="AV23" s="201"/>
    </row>
    <row r="24" spans="1:48" s="253" customFormat="1" ht="23.1" customHeight="1">
      <c r="A24" s="197"/>
      <c r="B24" s="261"/>
      <c r="C24" s="260"/>
      <c r="D24" s="257"/>
      <c r="E24" s="257"/>
      <c r="F24" s="257"/>
      <c r="G24" s="257">
        <f t="shared" si="0"/>
        <v>0</v>
      </c>
      <c r="H24" s="257"/>
      <c r="I24" s="257"/>
      <c r="J24" s="257">
        <f t="shared" si="1"/>
        <v>0</v>
      </c>
      <c r="K24" s="257"/>
      <c r="L24" s="257"/>
      <c r="M24" s="257"/>
      <c r="N24" s="257"/>
      <c r="O24" s="260"/>
      <c r="P24" s="260"/>
      <c r="Q24" s="257"/>
      <c r="R24" s="259">
        <f t="shared" si="2"/>
        <v>0</v>
      </c>
      <c r="S24" s="114"/>
      <c r="T24" s="258"/>
      <c r="U24" s="258"/>
      <c r="V24" s="258"/>
      <c r="W24" s="258"/>
      <c r="X24" s="258"/>
      <c r="Y24" s="258"/>
      <c r="Z24" s="258"/>
      <c r="AA24" s="258"/>
      <c r="AB24" s="258"/>
      <c r="AC24" s="258"/>
      <c r="AD24" s="258"/>
      <c r="AE24" s="258"/>
      <c r="AF24" s="258"/>
      <c r="AG24" s="258"/>
      <c r="AH24" s="258"/>
      <c r="AI24" s="258"/>
      <c r="AJ24" s="258"/>
      <c r="AK24" s="258"/>
      <c r="AL24" s="258"/>
      <c r="AM24" s="258"/>
      <c r="AN24" s="258"/>
      <c r="AO24" s="258"/>
      <c r="AP24" s="258"/>
      <c r="AQ24" s="258"/>
      <c r="AR24" s="258"/>
      <c r="AS24" s="258"/>
      <c r="AT24" s="258"/>
      <c r="AU24" s="258"/>
      <c r="AV24" s="201"/>
    </row>
    <row r="25" spans="1:48" s="106" customFormat="1" ht="23.1" customHeight="1">
      <c r="A25" s="81" t="s">
        <v>68</v>
      </c>
      <c r="B25" s="82"/>
      <c r="C25" s="87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7"/>
      <c r="P25" s="87"/>
      <c r="Q25" s="88"/>
      <c r="R25" s="55"/>
      <c r="S25" s="55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90"/>
    </row>
    <row r="26" spans="1:48" s="79" customFormat="1" ht="20.25" customHeight="1">
      <c r="A26" s="80" t="e">
        <f>#REF!</f>
        <v>#REF!</v>
      </c>
      <c r="B26" s="91" t="e">
        <f>#REF!</f>
        <v>#REF!</v>
      </c>
      <c r="C26" s="260">
        <v>189</v>
      </c>
      <c r="D26" s="83">
        <v>1</v>
      </c>
      <c r="E26" s="83">
        <v>19</v>
      </c>
      <c r="F26" s="83"/>
      <c r="G26" s="257">
        <f t="shared" ref="G26:G80" si="20">SUM(C26:F26)</f>
        <v>209</v>
      </c>
      <c r="H26" s="257"/>
      <c r="I26" s="257">
        <v>13</v>
      </c>
      <c r="J26" s="257">
        <f t="shared" ref="J26:J80" si="21">SUM(H26:I26)</f>
        <v>13</v>
      </c>
      <c r="K26" s="83"/>
      <c r="L26" s="83"/>
      <c r="M26" s="83"/>
      <c r="N26" s="83"/>
      <c r="O26" s="85" t="e">
        <f>#REF!</f>
        <v>#REF!</v>
      </c>
      <c r="P26" s="83" t="e">
        <f>SUMPRODUCT(($O26=#REF!)*(#REF!))</f>
        <v>#REF!</v>
      </c>
      <c r="Q26" s="83" t="e">
        <f>#REF!</f>
        <v>#REF!</v>
      </c>
      <c r="R26" s="259">
        <f t="shared" si="2"/>
        <v>222</v>
      </c>
      <c r="S26" s="83" t="e">
        <f>#REF!</f>
        <v>#REF!</v>
      </c>
      <c r="T26" s="84" t="e">
        <f>SUMPRODUCT((#REF!=$O26)*(#REF!=T$3)*#REF!)</f>
        <v>#REF!</v>
      </c>
      <c r="U26" s="84" t="e">
        <f t="shared" ref="U26:U27" si="22">(T26*$R26)</f>
        <v>#REF!</v>
      </c>
      <c r="V26" s="84" t="e">
        <f>SUMPRODUCT((#REF!=$O26)*(#REF!=V$3)*#REF!)</f>
        <v>#REF!</v>
      </c>
      <c r="W26" s="84" t="e">
        <f t="shared" ref="W26:W27" si="23">(V26*$R26)</f>
        <v>#REF!</v>
      </c>
      <c r="X26" s="84" t="e">
        <f>SUMPRODUCT((#REF!=$O26)*(#REF!=X$3)*#REF!)</f>
        <v>#REF!</v>
      </c>
      <c r="Y26" s="84" t="e">
        <f t="shared" ref="Y26:Y27" si="24">(X26*$R26)</f>
        <v>#REF!</v>
      </c>
      <c r="Z26" s="84" t="e">
        <f>SUMPRODUCT((#REF!=$O26)*(#REF!=Z$3)*#REF!)</f>
        <v>#REF!</v>
      </c>
      <c r="AA26" s="84" t="e">
        <f t="shared" ref="AA26:AA27" si="25">(Z26*$R26)</f>
        <v>#REF!</v>
      </c>
      <c r="AB26" s="84" t="e">
        <f>SUMPRODUCT((#REF!=$O26)*(#REF!=AB$3)*#REF!)</f>
        <v>#REF!</v>
      </c>
      <c r="AC26" s="84" t="e">
        <f t="shared" ref="AC26:AC27" si="26">(AB26*$R26)</f>
        <v>#REF!</v>
      </c>
      <c r="AD26" s="84" t="e">
        <f>SUMPRODUCT((#REF!=$O26)*(#REF!=AD$3)*#REF!)</f>
        <v>#REF!</v>
      </c>
      <c r="AE26" s="84" t="e">
        <f t="shared" ref="AE26:AE27" si="27">(AD26*$R26)</f>
        <v>#REF!</v>
      </c>
      <c r="AF26" s="84" t="e">
        <f>SUMPRODUCT((#REF!=$O26)*(#REF!=AF$3)*#REF!)</f>
        <v>#REF!</v>
      </c>
      <c r="AG26" s="84" t="e">
        <f t="shared" ref="AG26:AG27" si="28">(AF26*$R26)</f>
        <v>#REF!</v>
      </c>
      <c r="AH26" s="84" t="e">
        <f>SUMPRODUCT((#REF!=$O26)*(#REF!=AH$3)*#REF!)</f>
        <v>#REF!</v>
      </c>
      <c r="AI26" s="84" t="e">
        <f t="shared" ref="AI26:AI27" si="29">(AH26*$R26)</f>
        <v>#REF!</v>
      </c>
      <c r="AJ26" s="84" t="e">
        <f>SUMPRODUCT((#REF!=$O26)*(#REF!=AJ$3)*#REF!)</f>
        <v>#REF!</v>
      </c>
      <c r="AK26" s="84" t="e">
        <f t="shared" ref="AK26:AK27" si="30">(AJ26*$R26)</f>
        <v>#REF!</v>
      </c>
      <c r="AL26" s="84" t="e">
        <f>SUMPRODUCT((#REF!=$O26)*(#REF!=AL$3)*#REF!)</f>
        <v>#REF!</v>
      </c>
      <c r="AM26" s="84" t="e">
        <f t="shared" ref="AM26:AM27" si="31">(AL26*$R26)</f>
        <v>#REF!</v>
      </c>
      <c r="AN26" s="84" t="e">
        <f>SUMPRODUCT((#REF!=$O26)*(#REF!=AN$3)*#REF!)</f>
        <v>#REF!</v>
      </c>
      <c r="AO26" s="84" t="e">
        <f t="shared" ref="AO26:AO27" si="32">(AN26*$R26)</f>
        <v>#REF!</v>
      </c>
      <c r="AP26" s="84" t="e">
        <f>SUMPRODUCT((#REF!=$O26)*(#REF!=AP$3)*#REF!)</f>
        <v>#REF!</v>
      </c>
      <c r="AQ26" s="84" t="e">
        <f t="shared" ref="AQ26:AQ27" si="33">(AP26*$R26)</f>
        <v>#REF!</v>
      </c>
      <c r="AR26" s="84" t="e">
        <f>SUMPRODUCT((#REF!=$O26)*(#REF!=AR$3)*#REF!)</f>
        <v>#REF!</v>
      </c>
      <c r="AS26" s="84" t="e">
        <f t="shared" ref="AS26:AS27" si="34">(AR26*$R26)</f>
        <v>#REF!</v>
      </c>
      <c r="AT26" s="84" t="e">
        <f>SUMPRODUCT((#REF!=$O26)*(#REF!=AT$3)*#REF!)</f>
        <v>#REF!</v>
      </c>
      <c r="AU26" s="84" t="e">
        <f t="shared" ref="AU26:AU27" si="35">(AT26*$R26)</f>
        <v>#REF!</v>
      </c>
      <c r="AV26" s="86"/>
    </row>
    <row r="27" spans="1:48" s="79" customFormat="1" ht="20.25" customHeight="1">
      <c r="A27" s="80" t="e">
        <f>#REF!</f>
        <v>#REF!</v>
      </c>
      <c r="B27" s="91" t="e">
        <f>#REF!</f>
        <v>#REF!</v>
      </c>
      <c r="C27" s="260">
        <v>44</v>
      </c>
      <c r="D27" s="83">
        <v>2</v>
      </c>
      <c r="E27" s="83"/>
      <c r="F27" s="83"/>
      <c r="G27" s="257">
        <f t="shared" si="20"/>
        <v>46</v>
      </c>
      <c r="H27" s="257"/>
      <c r="I27" s="257"/>
      <c r="J27" s="257">
        <f t="shared" si="21"/>
        <v>0</v>
      </c>
      <c r="K27" s="83"/>
      <c r="L27" s="83"/>
      <c r="M27" s="83"/>
      <c r="N27" s="83"/>
      <c r="O27" s="85" t="e">
        <f>#REF!</f>
        <v>#REF!</v>
      </c>
      <c r="P27" s="83" t="e">
        <f>SUMPRODUCT(($O27=#REF!)*(#REF!))</f>
        <v>#REF!</v>
      </c>
      <c r="Q27" s="83" t="e">
        <f>#REF!</f>
        <v>#REF!</v>
      </c>
      <c r="R27" s="312">
        <f t="shared" si="2"/>
        <v>46</v>
      </c>
      <c r="S27" s="83" t="e">
        <f>#REF!</f>
        <v>#REF!</v>
      </c>
      <c r="T27" s="84" t="e">
        <f>SUMPRODUCT((#REF!=$O27)*(#REF!=T$3)*#REF!)</f>
        <v>#REF!</v>
      </c>
      <c r="U27" s="84" t="e">
        <f t="shared" si="22"/>
        <v>#REF!</v>
      </c>
      <c r="V27" s="84" t="e">
        <f>SUMPRODUCT((#REF!=$O27)*(#REF!=V$3)*#REF!)</f>
        <v>#REF!</v>
      </c>
      <c r="W27" s="84" t="e">
        <f t="shared" si="23"/>
        <v>#REF!</v>
      </c>
      <c r="X27" s="84" t="e">
        <f>SUMPRODUCT((#REF!=$O27)*(#REF!=X$3)*#REF!)</f>
        <v>#REF!</v>
      </c>
      <c r="Y27" s="84" t="e">
        <f t="shared" si="24"/>
        <v>#REF!</v>
      </c>
      <c r="Z27" s="84" t="e">
        <f>SUMPRODUCT((#REF!=$O27)*(#REF!=Z$3)*#REF!)</f>
        <v>#REF!</v>
      </c>
      <c r="AA27" s="84" t="e">
        <f t="shared" si="25"/>
        <v>#REF!</v>
      </c>
      <c r="AB27" s="84" t="e">
        <f>SUMPRODUCT((#REF!=$O27)*(#REF!=AB$3)*#REF!)</f>
        <v>#REF!</v>
      </c>
      <c r="AC27" s="84" t="e">
        <f t="shared" si="26"/>
        <v>#REF!</v>
      </c>
      <c r="AD27" s="84" t="e">
        <f>SUMPRODUCT((#REF!=$O27)*(#REF!=AD$3)*#REF!)</f>
        <v>#REF!</v>
      </c>
      <c r="AE27" s="84" t="e">
        <f t="shared" si="27"/>
        <v>#REF!</v>
      </c>
      <c r="AF27" s="84" t="e">
        <f>SUMPRODUCT((#REF!=$O27)*(#REF!=AF$3)*#REF!)</f>
        <v>#REF!</v>
      </c>
      <c r="AG27" s="84" t="e">
        <f t="shared" si="28"/>
        <v>#REF!</v>
      </c>
      <c r="AH27" s="84" t="e">
        <f>SUMPRODUCT((#REF!=$O27)*(#REF!=AH$3)*#REF!)</f>
        <v>#REF!</v>
      </c>
      <c r="AI27" s="84" t="e">
        <f t="shared" si="29"/>
        <v>#REF!</v>
      </c>
      <c r="AJ27" s="84" t="e">
        <f>SUMPRODUCT((#REF!=$O27)*(#REF!=AJ$3)*#REF!)</f>
        <v>#REF!</v>
      </c>
      <c r="AK27" s="84" t="e">
        <f t="shared" si="30"/>
        <v>#REF!</v>
      </c>
      <c r="AL27" s="84" t="e">
        <f>SUMPRODUCT((#REF!=$O27)*(#REF!=AL$3)*#REF!)</f>
        <v>#REF!</v>
      </c>
      <c r="AM27" s="84" t="e">
        <f t="shared" si="31"/>
        <v>#REF!</v>
      </c>
      <c r="AN27" s="84" t="e">
        <f>SUMPRODUCT((#REF!=$O27)*(#REF!=AN$3)*#REF!)</f>
        <v>#REF!</v>
      </c>
      <c r="AO27" s="84" t="e">
        <f t="shared" si="32"/>
        <v>#REF!</v>
      </c>
      <c r="AP27" s="84" t="e">
        <f>SUMPRODUCT((#REF!=$O27)*(#REF!=AP$3)*#REF!)</f>
        <v>#REF!</v>
      </c>
      <c r="AQ27" s="84" t="e">
        <f t="shared" si="33"/>
        <v>#REF!</v>
      </c>
      <c r="AR27" s="84" t="e">
        <f>SUMPRODUCT((#REF!=$O27)*(#REF!=AR$3)*#REF!)</f>
        <v>#REF!</v>
      </c>
      <c r="AS27" s="84" t="e">
        <f t="shared" si="34"/>
        <v>#REF!</v>
      </c>
      <c r="AT27" s="84" t="e">
        <f>SUMPRODUCT((#REF!=$O27)*(#REF!=AT$3)*#REF!)</f>
        <v>#REF!</v>
      </c>
      <c r="AU27" s="84" t="e">
        <f t="shared" si="35"/>
        <v>#REF!</v>
      </c>
      <c r="AV27" s="86"/>
    </row>
    <row r="28" spans="1:48" s="79" customFormat="1" ht="20.25" customHeight="1">
      <c r="A28" s="80" t="e">
        <f>#REF!</f>
        <v>#REF!</v>
      </c>
      <c r="B28" s="91" t="e">
        <f>#REF!</f>
        <v>#REF!</v>
      </c>
      <c r="C28" s="260">
        <v>38</v>
      </c>
      <c r="D28" s="83"/>
      <c r="E28" s="83"/>
      <c r="F28" s="83"/>
      <c r="G28" s="257">
        <f t="shared" si="20"/>
        <v>38</v>
      </c>
      <c r="H28" s="257"/>
      <c r="I28" s="257"/>
      <c r="J28" s="257">
        <f t="shared" si="21"/>
        <v>0</v>
      </c>
      <c r="K28" s="83"/>
      <c r="L28" s="83"/>
      <c r="M28" s="83"/>
      <c r="N28" s="83"/>
      <c r="O28" s="85" t="e">
        <f>#REF!</f>
        <v>#REF!</v>
      </c>
      <c r="P28" s="83" t="e">
        <f>SUMPRODUCT(($O28=#REF!)*(#REF!))</f>
        <v>#REF!</v>
      </c>
      <c r="Q28" s="83" t="e">
        <f>#REF!</f>
        <v>#REF!</v>
      </c>
      <c r="R28" s="312">
        <f t="shared" si="2"/>
        <v>38</v>
      </c>
      <c r="S28" s="83" t="e">
        <f>#REF!</f>
        <v>#REF!</v>
      </c>
      <c r="T28" s="84" t="e">
        <f>SUMPRODUCT((#REF!=$O28)*(#REF!=T$3)*#REF!)</f>
        <v>#REF!</v>
      </c>
      <c r="U28" s="84" t="e">
        <f t="shared" ref="U28" si="36">(T28*$R28)</f>
        <v>#REF!</v>
      </c>
      <c r="V28" s="84" t="e">
        <f>SUMPRODUCT((#REF!=$O28)*(#REF!=V$3)*#REF!)</f>
        <v>#REF!</v>
      </c>
      <c r="W28" s="84" t="e">
        <f t="shared" ref="W28" si="37">(V28*$R28)</f>
        <v>#REF!</v>
      </c>
      <c r="X28" s="84" t="e">
        <f>SUMPRODUCT((#REF!=$O28)*(#REF!=X$3)*#REF!)</f>
        <v>#REF!</v>
      </c>
      <c r="Y28" s="84" t="e">
        <f t="shared" ref="Y28" si="38">(X28*$R28)</f>
        <v>#REF!</v>
      </c>
      <c r="Z28" s="84" t="e">
        <f>SUMPRODUCT((#REF!=$O28)*(#REF!=Z$3)*#REF!)</f>
        <v>#REF!</v>
      </c>
      <c r="AA28" s="84" t="e">
        <f t="shared" ref="AA28" si="39">(Z28*$R28)</f>
        <v>#REF!</v>
      </c>
      <c r="AB28" s="84" t="e">
        <f>SUMPRODUCT((#REF!=$O28)*(#REF!=AB$3)*#REF!)</f>
        <v>#REF!</v>
      </c>
      <c r="AC28" s="84" t="e">
        <f t="shared" ref="AC28" si="40">(AB28*$R28)</f>
        <v>#REF!</v>
      </c>
      <c r="AD28" s="84" t="e">
        <f>SUMPRODUCT((#REF!=$O28)*(#REF!=AD$3)*#REF!)</f>
        <v>#REF!</v>
      </c>
      <c r="AE28" s="84" t="e">
        <f t="shared" ref="AE28" si="41">(AD28*$R28)</f>
        <v>#REF!</v>
      </c>
      <c r="AF28" s="84" t="e">
        <f>SUMPRODUCT((#REF!=$O28)*(#REF!=AF$3)*#REF!)</f>
        <v>#REF!</v>
      </c>
      <c r="AG28" s="84" t="e">
        <f t="shared" ref="AG28" si="42">(AF28*$R28)</f>
        <v>#REF!</v>
      </c>
      <c r="AH28" s="84" t="e">
        <f>SUMPRODUCT((#REF!=$O28)*(#REF!=AH$3)*#REF!)</f>
        <v>#REF!</v>
      </c>
      <c r="AI28" s="84" t="e">
        <f t="shared" ref="AI28" si="43">(AH28*$R28)</f>
        <v>#REF!</v>
      </c>
      <c r="AJ28" s="84" t="e">
        <f>SUMPRODUCT((#REF!=$O28)*(#REF!=AJ$3)*#REF!)</f>
        <v>#REF!</v>
      </c>
      <c r="AK28" s="84" t="e">
        <f t="shared" ref="AK28" si="44">(AJ28*$R28)</f>
        <v>#REF!</v>
      </c>
      <c r="AL28" s="84" t="e">
        <f>SUMPRODUCT((#REF!=$O28)*(#REF!=AL$3)*#REF!)</f>
        <v>#REF!</v>
      </c>
      <c r="AM28" s="84" t="e">
        <f t="shared" ref="AM28" si="45">(AL28*$R28)</f>
        <v>#REF!</v>
      </c>
      <c r="AN28" s="84" t="e">
        <f>SUMPRODUCT((#REF!=$O28)*(#REF!=AN$3)*#REF!)</f>
        <v>#REF!</v>
      </c>
      <c r="AO28" s="84" t="e">
        <f t="shared" ref="AO28" si="46">(AN28*$R28)</f>
        <v>#REF!</v>
      </c>
      <c r="AP28" s="84" t="e">
        <f>SUMPRODUCT((#REF!=$O28)*(#REF!=AP$3)*#REF!)</f>
        <v>#REF!</v>
      </c>
      <c r="AQ28" s="84" t="e">
        <f t="shared" ref="AQ28" si="47">(AP28*$R28)</f>
        <v>#REF!</v>
      </c>
      <c r="AR28" s="84" t="e">
        <f>SUMPRODUCT((#REF!=$O28)*(#REF!=AR$3)*#REF!)</f>
        <v>#REF!</v>
      </c>
      <c r="AS28" s="84" t="e">
        <f t="shared" ref="AS28" si="48">(AR28*$R28)</f>
        <v>#REF!</v>
      </c>
      <c r="AT28" s="84" t="e">
        <f>SUMPRODUCT((#REF!=$O28)*(#REF!=AT$3)*#REF!)</f>
        <v>#REF!</v>
      </c>
      <c r="AU28" s="84" t="e">
        <f t="shared" ref="AU28" si="49">(AT28*$R28)</f>
        <v>#REF!</v>
      </c>
      <c r="AV28" s="86"/>
    </row>
    <row r="29" spans="1:48" s="79" customFormat="1" ht="20.25" customHeight="1">
      <c r="A29" s="80" t="e">
        <f>#REF!</f>
        <v>#REF!</v>
      </c>
      <c r="B29" s="91" t="e">
        <f>#REF!</f>
        <v>#REF!</v>
      </c>
      <c r="C29" s="260">
        <v>7</v>
      </c>
      <c r="D29" s="83">
        <v>15</v>
      </c>
      <c r="E29" s="83">
        <v>2</v>
      </c>
      <c r="F29" s="83"/>
      <c r="G29" s="257">
        <f t="shared" si="20"/>
        <v>24</v>
      </c>
      <c r="H29" s="257"/>
      <c r="I29" s="257">
        <v>7</v>
      </c>
      <c r="J29" s="257">
        <f t="shared" si="21"/>
        <v>7</v>
      </c>
      <c r="K29" s="83"/>
      <c r="L29" s="83"/>
      <c r="M29" s="83"/>
      <c r="N29" s="83"/>
      <c r="O29" s="85" t="e">
        <f>#REF!</f>
        <v>#REF!</v>
      </c>
      <c r="P29" s="83" t="e">
        <f>SUMPRODUCT(($O29=#REF!)*(#REF!))</f>
        <v>#REF!</v>
      </c>
      <c r="Q29" s="83" t="e">
        <f>#REF!</f>
        <v>#REF!</v>
      </c>
      <c r="R29" s="312">
        <f t="shared" si="2"/>
        <v>31</v>
      </c>
      <c r="S29" s="83" t="e">
        <f>#REF!</f>
        <v>#REF!</v>
      </c>
      <c r="T29" s="84" t="e">
        <f>SUMPRODUCT((#REF!=$O29)*(#REF!=T$3)*#REF!)</f>
        <v>#REF!</v>
      </c>
      <c r="U29" s="84" t="e">
        <f t="shared" ref="U29" si="50">(T29*$R29)</f>
        <v>#REF!</v>
      </c>
      <c r="V29" s="84" t="e">
        <f>SUMPRODUCT((#REF!=$O29)*(#REF!=V$3)*#REF!)</f>
        <v>#REF!</v>
      </c>
      <c r="W29" s="84" t="e">
        <f t="shared" ref="W29" si="51">(V29*$R29)</f>
        <v>#REF!</v>
      </c>
      <c r="X29" s="84" t="e">
        <f>SUMPRODUCT((#REF!=$O29)*(#REF!=X$3)*#REF!)</f>
        <v>#REF!</v>
      </c>
      <c r="Y29" s="84" t="e">
        <f t="shared" ref="Y29" si="52">(X29*$R29)</f>
        <v>#REF!</v>
      </c>
      <c r="Z29" s="84" t="e">
        <f>SUMPRODUCT((#REF!=$O29)*(#REF!=Z$3)*#REF!)</f>
        <v>#REF!</v>
      </c>
      <c r="AA29" s="84" t="e">
        <f t="shared" ref="AA29" si="53">(Z29*$R29)</f>
        <v>#REF!</v>
      </c>
      <c r="AB29" s="84" t="e">
        <f>SUMPRODUCT((#REF!=$O29)*(#REF!=AB$3)*#REF!)</f>
        <v>#REF!</v>
      </c>
      <c r="AC29" s="84" t="e">
        <f t="shared" ref="AC29" si="54">(AB29*$R29)</f>
        <v>#REF!</v>
      </c>
      <c r="AD29" s="84" t="e">
        <f>SUMPRODUCT((#REF!=$O29)*(#REF!=AD$3)*#REF!)</f>
        <v>#REF!</v>
      </c>
      <c r="AE29" s="84" t="e">
        <f t="shared" ref="AE29" si="55">(AD29*$R29)</f>
        <v>#REF!</v>
      </c>
      <c r="AF29" s="84" t="e">
        <f>SUMPRODUCT((#REF!=$O29)*(#REF!=AF$3)*#REF!)</f>
        <v>#REF!</v>
      </c>
      <c r="AG29" s="84" t="e">
        <f t="shared" ref="AG29" si="56">(AF29*$R29)</f>
        <v>#REF!</v>
      </c>
      <c r="AH29" s="84" t="e">
        <f>SUMPRODUCT((#REF!=$O29)*(#REF!=AH$3)*#REF!)</f>
        <v>#REF!</v>
      </c>
      <c r="AI29" s="84" t="e">
        <f t="shared" ref="AI29" si="57">(AH29*$R29)</f>
        <v>#REF!</v>
      </c>
      <c r="AJ29" s="84" t="e">
        <f>SUMPRODUCT((#REF!=$O29)*(#REF!=AJ$3)*#REF!)</f>
        <v>#REF!</v>
      </c>
      <c r="AK29" s="84" t="e">
        <f t="shared" ref="AK29" si="58">(AJ29*$R29)</f>
        <v>#REF!</v>
      </c>
      <c r="AL29" s="84" t="e">
        <f>SUMPRODUCT((#REF!=$O29)*(#REF!=AL$3)*#REF!)</f>
        <v>#REF!</v>
      </c>
      <c r="AM29" s="84" t="e">
        <f t="shared" ref="AM29" si="59">(AL29*$R29)</f>
        <v>#REF!</v>
      </c>
      <c r="AN29" s="84" t="e">
        <f>SUMPRODUCT((#REF!=$O29)*(#REF!=AN$3)*#REF!)</f>
        <v>#REF!</v>
      </c>
      <c r="AO29" s="84" t="e">
        <f t="shared" ref="AO29" si="60">(AN29*$R29)</f>
        <v>#REF!</v>
      </c>
      <c r="AP29" s="84" t="e">
        <f>SUMPRODUCT((#REF!=$O29)*(#REF!=AP$3)*#REF!)</f>
        <v>#REF!</v>
      </c>
      <c r="AQ29" s="84" t="e">
        <f t="shared" ref="AQ29" si="61">(AP29*$R29)</f>
        <v>#REF!</v>
      </c>
      <c r="AR29" s="84" t="e">
        <f>SUMPRODUCT((#REF!=$O29)*(#REF!=AR$3)*#REF!)</f>
        <v>#REF!</v>
      </c>
      <c r="AS29" s="84" t="e">
        <f t="shared" ref="AS29" si="62">(AR29*$R29)</f>
        <v>#REF!</v>
      </c>
      <c r="AT29" s="84" t="e">
        <f>SUMPRODUCT((#REF!=$O29)*(#REF!=AT$3)*#REF!)</f>
        <v>#REF!</v>
      </c>
      <c r="AU29" s="84" t="e">
        <f t="shared" ref="AU29" si="63">(AT29*$R29)</f>
        <v>#REF!</v>
      </c>
      <c r="AV29" s="86"/>
    </row>
    <row r="30" spans="1:48" s="79" customFormat="1" ht="20.25" customHeight="1">
      <c r="A30" s="80" t="e">
        <f>#REF!</f>
        <v>#REF!</v>
      </c>
      <c r="B30" s="91" t="e">
        <f>#REF!</f>
        <v>#REF!</v>
      </c>
      <c r="C30" s="260">
        <v>1</v>
      </c>
      <c r="D30" s="83"/>
      <c r="E30" s="83"/>
      <c r="F30" s="83"/>
      <c r="G30" s="257">
        <f t="shared" si="20"/>
        <v>1</v>
      </c>
      <c r="H30" s="257"/>
      <c r="I30" s="257"/>
      <c r="J30" s="257">
        <f t="shared" si="21"/>
        <v>0</v>
      </c>
      <c r="K30" s="83"/>
      <c r="L30" s="83"/>
      <c r="M30" s="83"/>
      <c r="N30" s="83"/>
      <c r="O30" s="170" t="e">
        <f>#REF!</f>
        <v>#REF!</v>
      </c>
      <c r="P30" s="83" t="e">
        <f>SUMPRODUCT(($O30=#REF!)*(#REF!))</f>
        <v>#REF!</v>
      </c>
      <c r="Q30" s="83" t="e">
        <f>#REF!</f>
        <v>#REF!</v>
      </c>
      <c r="R30" s="312">
        <f t="shared" si="2"/>
        <v>1</v>
      </c>
      <c r="S30" s="83" t="e">
        <f>#REF!</f>
        <v>#REF!</v>
      </c>
      <c r="T30" s="84" t="e">
        <f>SUMPRODUCT((#REF!=$O30)*(#REF!=T$3)*#REF!)</f>
        <v>#REF!</v>
      </c>
      <c r="U30" s="84" t="e">
        <f t="shared" ref="U30" si="64">(T30*$R30)</f>
        <v>#REF!</v>
      </c>
      <c r="V30" s="84" t="e">
        <f>SUMPRODUCT((#REF!=$O30)*(#REF!=V$3)*#REF!)</f>
        <v>#REF!</v>
      </c>
      <c r="W30" s="84" t="e">
        <f t="shared" ref="W30" si="65">(V30*$R30)</f>
        <v>#REF!</v>
      </c>
      <c r="X30" s="84" t="e">
        <f>SUMPRODUCT((#REF!=$O30)*(#REF!=X$3)*#REF!)</f>
        <v>#REF!</v>
      </c>
      <c r="Y30" s="84" t="e">
        <f t="shared" ref="Y30" si="66">(X30*$R30)</f>
        <v>#REF!</v>
      </c>
      <c r="Z30" s="84" t="e">
        <f>SUMPRODUCT((#REF!=$O30)*(#REF!=Z$3)*#REF!)</f>
        <v>#REF!</v>
      </c>
      <c r="AA30" s="84" t="e">
        <f t="shared" ref="AA30" si="67">(Z30*$R30)</f>
        <v>#REF!</v>
      </c>
      <c r="AB30" s="84" t="e">
        <f>SUMPRODUCT((#REF!=$O30)*(#REF!=AB$3)*#REF!)</f>
        <v>#REF!</v>
      </c>
      <c r="AC30" s="84" t="e">
        <f t="shared" ref="AC30" si="68">(AB30*$R30)</f>
        <v>#REF!</v>
      </c>
      <c r="AD30" s="84" t="e">
        <f>SUMPRODUCT((#REF!=$O30)*(#REF!=AD$3)*#REF!)</f>
        <v>#REF!</v>
      </c>
      <c r="AE30" s="84" t="e">
        <f t="shared" ref="AE30" si="69">(AD30*$R30)</f>
        <v>#REF!</v>
      </c>
      <c r="AF30" s="84" t="e">
        <f>SUMPRODUCT((#REF!=$O30)*(#REF!=AF$3)*#REF!)</f>
        <v>#REF!</v>
      </c>
      <c r="AG30" s="84" t="e">
        <f t="shared" ref="AG30" si="70">(AF30*$R30)</f>
        <v>#REF!</v>
      </c>
      <c r="AH30" s="84" t="e">
        <f>SUMPRODUCT((#REF!=$O30)*(#REF!=AH$3)*#REF!)</f>
        <v>#REF!</v>
      </c>
      <c r="AI30" s="84" t="e">
        <f t="shared" ref="AI30" si="71">(AH30*$R30)</f>
        <v>#REF!</v>
      </c>
      <c r="AJ30" s="84" t="e">
        <f>SUMPRODUCT((#REF!=$O30)*(#REF!=AJ$3)*#REF!)</f>
        <v>#REF!</v>
      </c>
      <c r="AK30" s="84" t="e">
        <f t="shared" ref="AK30" si="72">(AJ30*$R30)</f>
        <v>#REF!</v>
      </c>
      <c r="AL30" s="84" t="e">
        <f>SUMPRODUCT((#REF!=$O30)*(#REF!=AL$3)*#REF!)</f>
        <v>#REF!</v>
      </c>
      <c r="AM30" s="84" t="e">
        <f t="shared" ref="AM30" si="73">(AL30*$R30)</f>
        <v>#REF!</v>
      </c>
      <c r="AN30" s="84" t="e">
        <f>SUMPRODUCT((#REF!=$O30)*(#REF!=AN$3)*#REF!)</f>
        <v>#REF!</v>
      </c>
      <c r="AO30" s="84" t="e">
        <f t="shared" ref="AO30" si="74">(AN30*$R30)</f>
        <v>#REF!</v>
      </c>
      <c r="AP30" s="84" t="e">
        <f>SUMPRODUCT((#REF!=$O30)*(#REF!=AP$3)*#REF!)</f>
        <v>#REF!</v>
      </c>
      <c r="AQ30" s="84" t="e">
        <f t="shared" ref="AQ30" si="75">(AP30*$R30)</f>
        <v>#REF!</v>
      </c>
      <c r="AR30" s="84" t="e">
        <f>SUMPRODUCT((#REF!=$O30)*(#REF!=AR$3)*#REF!)</f>
        <v>#REF!</v>
      </c>
      <c r="AS30" s="84" t="e">
        <f t="shared" ref="AS30" si="76">(AR30*$R30)</f>
        <v>#REF!</v>
      </c>
      <c r="AT30" s="84" t="e">
        <f>SUMPRODUCT((#REF!=$O30)*(#REF!=AT$3)*#REF!)</f>
        <v>#REF!</v>
      </c>
      <c r="AU30" s="84" t="e">
        <f t="shared" ref="AU30" si="77">(AT30*$R30)</f>
        <v>#REF!</v>
      </c>
      <c r="AV30" s="86"/>
    </row>
    <row r="31" spans="1:48" s="79" customFormat="1" ht="20.25" customHeight="1">
      <c r="A31" s="80" t="e">
        <f>#REF!</f>
        <v>#REF!</v>
      </c>
      <c r="B31" s="91" t="e">
        <f>#REF!</f>
        <v>#REF!</v>
      </c>
      <c r="C31" s="85"/>
      <c r="D31" s="83">
        <v>6</v>
      </c>
      <c r="E31" s="83"/>
      <c r="F31" s="83"/>
      <c r="G31" s="257">
        <f t="shared" si="20"/>
        <v>6</v>
      </c>
      <c r="H31" s="257"/>
      <c r="I31" s="257"/>
      <c r="J31" s="257">
        <f t="shared" si="21"/>
        <v>0</v>
      </c>
      <c r="K31" s="83"/>
      <c r="L31" s="83"/>
      <c r="M31" s="83"/>
      <c r="N31" s="83"/>
      <c r="O31" s="170" t="e">
        <f>#REF!</f>
        <v>#REF!</v>
      </c>
      <c r="P31" s="83" t="e">
        <f>SUMPRODUCT(($O31=#REF!)*(#REF!))</f>
        <v>#REF!</v>
      </c>
      <c r="Q31" s="83" t="e">
        <f>#REF!</f>
        <v>#REF!</v>
      </c>
      <c r="R31" s="312">
        <f t="shared" si="2"/>
        <v>6</v>
      </c>
      <c r="S31" s="83" t="e">
        <f>#REF!</f>
        <v>#REF!</v>
      </c>
      <c r="T31" s="84" t="e">
        <f>SUMPRODUCT((#REF!=$O31)*(#REF!=T$3)*#REF!)</f>
        <v>#REF!</v>
      </c>
      <c r="U31" s="84" t="e">
        <f t="shared" ref="U31" si="78">(T31*$R31)</f>
        <v>#REF!</v>
      </c>
      <c r="V31" s="84" t="e">
        <f>SUMPRODUCT((#REF!=$O31)*(#REF!=V$3)*#REF!)</f>
        <v>#REF!</v>
      </c>
      <c r="W31" s="84" t="e">
        <f t="shared" ref="W31" si="79">(V31*$R31)</f>
        <v>#REF!</v>
      </c>
      <c r="X31" s="84" t="e">
        <f>SUMPRODUCT((#REF!=$O31)*(#REF!=X$3)*#REF!)</f>
        <v>#REF!</v>
      </c>
      <c r="Y31" s="84" t="e">
        <f t="shared" ref="Y31" si="80">(X31*$R31)</f>
        <v>#REF!</v>
      </c>
      <c r="Z31" s="84" t="e">
        <f>SUMPRODUCT((#REF!=$O31)*(#REF!=Z$3)*#REF!)</f>
        <v>#REF!</v>
      </c>
      <c r="AA31" s="84" t="e">
        <f t="shared" ref="AA31" si="81">(Z31*$R31)</f>
        <v>#REF!</v>
      </c>
      <c r="AB31" s="84" t="e">
        <f>SUMPRODUCT((#REF!=$O31)*(#REF!=AB$3)*#REF!)</f>
        <v>#REF!</v>
      </c>
      <c r="AC31" s="84" t="e">
        <f t="shared" ref="AC31" si="82">(AB31*$R31)</f>
        <v>#REF!</v>
      </c>
      <c r="AD31" s="84" t="e">
        <f>SUMPRODUCT((#REF!=$O31)*(#REF!=AD$3)*#REF!)</f>
        <v>#REF!</v>
      </c>
      <c r="AE31" s="84" t="e">
        <f t="shared" ref="AE31" si="83">(AD31*$R31)</f>
        <v>#REF!</v>
      </c>
      <c r="AF31" s="84" t="e">
        <f>SUMPRODUCT((#REF!=$O31)*(#REF!=AF$3)*#REF!)</f>
        <v>#REF!</v>
      </c>
      <c r="AG31" s="84" t="e">
        <f t="shared" ref="AG31" si="84">(AF31*$R31)</f>
        <v>#REF!</v>
      </c>
      <c r="AH31" s="84" t="e">
        <f>SUMPRODUCT((#REF!=$O31)*(#REF!=AH$3)*#REF!)</f>
        <v>#REF!</v>
      </c>
      <c r="AI31" s="84" t="e">
        <f t="shared" ref="AI31" si="85">(AH31*$R31)</f>
        <v>#REF!</v>
      </c>
      <c r="AJ31" s="84" t="e">
        <f>SUMPRODUCT((#REF!=$O31)*(#REF!=AJ$3)*#REF!)</f>
        <v>#REF!</v>
      </c>
      <c r="AK31" s="84" t="e">
        <f t="shared" ref="AK31" si="86">(AJ31*$R31)</f>
        <v>#REF!</v>
      </c>
      <c r="AL31" s="84" t="e">
        <f>SUMPRODUCT((#REF!=$O31)*(#REF!=AL$3)*#REF!)</f>
        <v>#REF!</v>
      </c>
      <c r="AM31" s="84" t="e">
        <f t="shared" ref="AM31" si="87">(AL31*$R31)</f>
        <v>#REF!</v>
      </c>
      <c r="AN31" s="84" t="e">
        <f>SUMPRODUCT((#REF!=$O31)*(#REF!=AN$3)*#REF!)</f>
        <v>#REF!</v>
      </c>
      <c r="AO31" s="84" t="e">
        <f t="shared" ref="AO31" si="88">(AN31*$R31)</f>
        <v>#REF!</v>
      </c>
      <c r="AP31" s="84" t="e">
        <f>SUMPRODUCT((#REF!=$O31)*(#REF!=AP$3)*#REF!)</f>
        <v>#REF!</v>
      </c>
      <c r="AQ31" s="84" t="e">
        <f t="shared" ref="AQ31" si="89">(AP31*$R31)</f>
        <v>#REF!</v>
      </c>
      <c r="AR31" s="84" t="e">
        <f>SUMPRODUCT((#REF!=$O31)*(#REF!=AR$3)*#REF!)</f>
        <v>#REF!</v>
      </c>
      <c r="AS31" s="84" t="e">
        <f t="shared" ref="AS31" si="90">(AR31*$R31)</f>
        <v>#REF!</v>
      </c>
      <c r="AT31" s="84" t="e">
        <f>SUMPRODUCT((#REF!=$O31)*(#REF!=AT$3)*#REF!)</f>
        <v>#REF!</v>
      </c>
      <c r="AU31" s="84" t="e">
        <f t="shared" ref="AU31" si="91">(AT31*$R31)</f>
        <v>#REF!</v>
      </c>
      <c r="AV31" s="86"/>
    </row>
    <row r="32" spans="1:48" s="61" customFormat="1" ht="20.25" customHeight="1">
      <c r="A32" s="56" t="e">
        <f>#REF!</f>
        <v>#REF!</v>
      </c>
      <c r="B32" s="71" t="e">
        <f>#REF!</f>
        <v>#REF!</v>
      </c>
      <c r="C32" s="65">
        <v>38</v>
      </c>
      <c r="D32" s="62"/>
      <c r="E32" s="62"/>
      <c r="F32" s="62"/>
      <c r="G32" s="257">
        <f t="shared" si="20"/>
        <v>38</v>
      </c>
      <c r="H32" s="257"/>
      <c r="I32" s="257"/>
      <c r="J32" s="257">
        <f t="shared" si="21"/>
        <v>0</v>
      </c>
      <c r="K32" s="62"/>
      <c r="L32" s="62"/>
      <c r="M32" s="62"/>
      <c r="N32" s="62"/>
      <c r="O32" s="103" t="s">
        <v>61</v>
      </c>
      <c r="P32" s="62" t="e">
        <f>SUMPRODUCT(($O32=#REF!)*(#REF!))</f>
        <v>#REF!</v>
      </c>
      <c r="Q32" s="62" t="e">
        <f>#REF!</f>
        <v>#REF!</v>
      </c>
      <c r="R32" s="312">
        <f t="shared" si="2"/>
        <v>38</v>
      </c>
      <c r="S32" s="62" t="e">
        <f>#REF!</f>
        <v>#REF!</v>
      </c>
      <c r="T32" s="63" t="e">
        <f>SUMPRODUCT((#REF!=$O32)*(#REF!=T$3)*#REF!)</f>
        <v>#REF!</v>
      </c>
      <c r="U32" s="63" t="e">
        <f t="shared" ref="U32" si="92">(T32*$R32)</f>
        <v>#REF!</v>
      </c>
      <c r="V32" s="63" t="e">
        <f>SUMPRODUCT((#REF!=$O32)*(#REF!=V$3)*#REF!)</f>
        <v>#REF!</v>
      </c>
      <c r="W32" s="63" t="e">
        <f t="shared" ref="W32" si="93">(V32*$R32)</f>
        <v>#REF!</v>
      </c>
      <c r="X32" s="63" t="e">
        <f>SUMPRODUCT((#REF!=$O32)*(#REF!=X$3)*#REF!)</f>
        <v>#REF!</v>
      </c>
      <c r="Y32" s="63" t="e">
        <f t="shared" ref="Y32" si="94">(X32*$R32)</f>
        <v>#REF!</v>
      </c>
      <c r="Z32" s="63" t="e">
        <f>SUMPRODUCT((#REF!=$O32)*(#REF!=Z$3)*#REF!)</f>
        <v>#REF!</v>
      </c>
      <c r="AA32" s="63" t="e">
        <f t="shared" ref="AA32" si="95">(Z32*$R32)</f>
        <v>#REF!</v>
      </c>
      <c r="AB32" s="63" t="e">
        <f>SUMPRODUCT((#REF!=$O32)*(#REF!=AB$3)*#REF!)</f>
        <v>#REF!</v>
      </c>
      <c r="AC32" s="63" t="e">
        <f t="shared" ref="AC32" si="96">(AB32*$R32)</f>
        <v>#REF!</v>
      </c>
      <c r="AD32" s="63" t="e">
        <f>SUMPRODUCT((#REF!=$O32)*(#REF!=AD$3)*#REF!)</f>
        <v>#REF!</v>
      </c>
      <c r="AE32" s="63" t="e">
        <f t="shared" ref="AE32" si="97">(AD32*$R32)</f>
        <v>#REF!</v>
      </c>
      <c r="AF32" s="63" t="e">
        <f>SUMPRODUCT((#REF!=$O32)*(#REF!=AF$3)*#REF!)</f>
        <v>#REF!</v>
      </c>
      <c r="AG32" s="63" t="e">
        <f t="shared" ref="AG32" si="98">(AF32*$R32)</f>
        <v>#REF!</v>
      </c>
      <c r="AH32" s="63" t="e">
        <f>SUMPRODUCT((#REF!=$O32)*(#REF!=AH$3)*#REF!)</f>
        <v>#REF!</v>
      </c>
      <c r="AI32" s="63" t="e">
        <f t="shared" ref="AI32" si="99">(AH32*$R32)</f>
        <v>#REF!</v>
      </c>
      <c r="AJ32" s="63" t="e">
        <f>SUMPRODUCT((#REF!=$O32)*(#REF!=AJ$3)*#REF!)</f>
        <v>#REF!</v>
      </c>
      <c r="AK32" s="63" t="e">
        <f t="shared" ref="AK32" si="100">(AJ32*$R32)</f>
        <v>#REF!</v>
      </c>
      <c r="AL32" s="63" t="e">
        <f>SUMPRODUCT((#REF!=$O32)*(#REF!=AL$3)*#REF!)</f>
        <v>#REF!</v>
      </c>
      <c r="AM32" s="63" t="e">
        <f t="shared" ref="AM32" si="101">(AL32*$R32)</f>
        <v>#REF!</v>
      </c>
      <c r="AN32" s="63" t="e">
        <f>SUMPRODUCT((#REF!=$O32)*(#REF!=AN$3)*#REF!)</f>
        <v>#REF!</v>
      </c>
      <c r="AO32" s="63" t="e">
        <f t="shared" ref="AO32" si="102">(AN32*$R32)</f>
        <v>#REF!</v>
      </c>
      <c r="AP32" s="63" t="e">
        <f>SUMPRODUCT((#REF!=$O32)*(#REF!=AP$3)*#REF!)</f>
        <v>#REF!</v>
      </c>
      <c r="AQ32" s="63" t="e">
        <f t="shared" ref="AQ32" si="103">(AP32*$R32)</f>
        <v>#REF!</v>
      </c>
      <c r="AR32" s="63" t="e">
        <f>SUMPRODUCT((#REF!=$O32)*(#REF!=AR$3)*#REF!)</f>
        <v>#REF!</v>
      </c>
      <c r="AS32" s="63" t="e">
        <f t="shared" ref="AS32" si="104">(AR32*$R32)</f>
        <v>#REF!</v>
      </c>
      <c r="AT32" s="63" t="e">
        <f>SUMPRODUCT((#REF!=$O32)*(#REF!=AT$3)*#REF!)</f>
        <v>#REF!</v>
      </c>
      <c r="AU32" s="63" t="e">
        <f t="shared" ref="AU32" si="105">(AT32*$R32)</f>
        <v>#REF!</v>
      </c>
      <c r="AV32" s="66"/>
    </row>
    <row r="33" spans="1:48" s="227" customFormat="1" ht="20.25" customHeight="1">
      <c r="A33" s="197" t="e">
        <f>#REF!</f>
        <v>#REF!</v>
      </c>
      <c r="B33" s="231" t="e">
        <f>#REF!</f>
        <v>#REF!</v>
      </c>
      <c r="C33" s="230">
        <v>0</v>
      </c>
      <c r="D33" s="228"/>
      <c r="E33" s="228"/>
      <c r="F33" s="228"/>
      <c r="G33" s="257">
        <f t="shared" si="20"/>
        <v>0</v>
      </c>
      <c r="H33" s="257"/>
      <c r="I33" s="257"/>
      <c r="J33" s="257">
        <f t="shared" si="21"/>
        <v>0</v>
      </c>
      <c r="K33" s="228"/>
      <c r="L33" s="228"/>
      <c r="M33" s="228"/>
      <c r="N33" s="228"/>
      <c r="O33" s="230" t="e">
        <f>#REF!</f>
        <v>#REF!</v>
      </c>
      <c r="P33" s="228" t="e">
        <f>SUMPRODUCT(($O33=#REF!)*(#REF!))</f>
        <v>#REF!</v>
      </c>
      <c r="Q33" s="228" t="e">
        <f>#REF!</f>
        <v>#REF!</v>
      </c>
      <c r="R33" s="312">
        <f t="shared" si="2"/>
        <v>0</v>
      </c>
      <c r="S33" s="228" t="e">
        <f>#REF!</f>
        <v>#REF!</v>
      </c>
      <c r="T33" s="229" t="e">
        <f>SUMPRODUCT((#REF!=$O33)*(#REF!=T$3)*#REF!)</f>
        <v>#REF!</v>
      </c>
      <c r="U33" s="229" t="e">
        <f t="shared" ref="U33" si="106">(T33*$R33)</f>
        <v>#REF!</v>
      </c>
      <c r="V33" s="229" t="e">
        <f>SUMPRODUCT((#REF!=$O33)*(#REF!=V$3)*#REF!)</f>
        <v>#REF!</v>
      </c>
      <c r="W33" s="229" t="e">
        <f t="shared" ref="W33" si="107">(V33*$R33)</f>
        <v>#REF!</v>
      </c>
      <c r="X33" s="229" t="e">
        <f>SUMPRODUCT((#REF!=$O33)*(#REF!=X$3)*#REF!)</f>
        <v>#REF!</v>
      </c>
      <c r="Y33" s="229" t="e">
        <f t="shared" ref="Y33" si="108">(X33*$R33)</f>
        <v>#REF!</v>
      </c>
      <c r="Z33" s="229" t="e">
        <f>SUMPRODUCT((#REF!=$O33)*(#REF!=Z$3)*#REF!)</f>
        <v>#REF!</v>
      </c>
      <c r="AA33" s="229" t="e">
        <f t="shared" ref="AA33" si="109">(Z33*$R33)</f>
        <v>#REF!</v>
      </c>
      <c r="AB33" s="229" t="e">
        <f>SUMPRODUCT((#REF!=$O33)*(#REF!=AB$3)*#REF!)</f>
        <v>#REF!</v>
      </c>
      <c r="AC33" s="229" t="e">
        <f t="shared" ref="AC33" si="110">(AB33*$R33)</f>
        <v>#REF!</v>
      </c>
      <c r="AD33" s="229" t="e">
        <f>SUMPRODUCT((#REF!=$O33)*(#REF!=AD$3)*#REF!)</f>
        <v>#REF!</v>
      </c>
      <c r="AE33" s="229" t="e">
        <f t="shared" ref="AE33" si="111">(AD33*$R33)</f>
        <v>#REF!</v>
      </c>
      <c r="AF33" s="229" t="e">
        <f>SUMPRODUCT((#REF!=$O33)*(#REF!=AF$3)*#REF!)</f>
        <v>#REF!</v>
      </c>
      <c r="AG33" s="229" t="e">
        <f t="shared" ref="AG33" si="112">(AF33*$R33)</f>
        <v>#REF!</v>
      </c>
      <c r="AH33" s="229" t="e">
        <f>SUMPRODUCT((#REF!=$O33)*(#REF!=AH$3)*#REF!)</f>
        <v>#REF!</v>
      </c>
      <c r="AI33" s="229" t="e">
        <f t="shared" ref="AI33" si="113">(AH33*$R33)</f>
        <v>#REF!</v>
      </c>
      <c r="AJ33" s="229" t="e">
        <f>SUMPRODUCT((#REF!=$O33)*(#REF!=AJ$3)*#REF!)</f>
        <v>#REF!</v>
      </c>
      <c r="AK33" s="229" t="e">
        <f t="shared" ref="AK33" si="114">(AJ33*$R33)</f>
        <v>#REF!</v>
      </c>
      <c r="AL33" s="229" t="e">
        <f>SUMPRODUCT((#REF!=$O33)*(#REF!=AL$3)*#REF!)</f>
        <v>#REF!</v>
      </c>
      <c r="AM33" s="229" t="e">
        <f t="shared" ref="AM33" si="115">(AL33*$R33)</f>
        <v>#REF!</v>
      </c>
      <c r="AN33" s="229" t="e">
        <f>SUMPRODUCT((#REF!=$O33)*(#REF!=AN$3)*#REF!)</f>
        <v>#REF!</v>
      </c>
      <c r="AO33" s="229" t="e">
        <f t="shared" ref="AO33" si="116">(AN33*$R33)</f>
        <v>#REF!</v>
      </c>
      <c r="AP33" s="229" t="e">
        <f>SUMPRODUCT((#REF!=$O33)*(#REF!=AP$3)*#REF!)</f>
        <v>#REF!</v>
      </c>
      <c r="AQ33" s="229" t="e">
        <f t="shared" ref="AQ33" si="117">(AP33*$R33)</f>
        <v>#REF!</v>
      </c>
      <c r="AR33" s="229" t="e">
        <f>SUMPRODUCT((#REF!=$O33)*(#REF!=AR$3)*#REF!)</f>
        <v>#REF!</v>
      </c>
      <c r="AS33" s="229" t="e">
        <f t="shared" ref="AS33" si="118">(AR33*$R33)</f>
        <v>#REF!</v>
      </c>
      <c r="AT33" s="229" t="e">
        <f>SUMPRODUCT((#REF!=$O33)*(#REF!=AT$3)*#REF!)</f>
        <v>#REF!</v>
      </c>
      <c r="AU33" s="229" t="e">
        <f t="shared" ref="AU33" si="119">(AT33*$R33)</f>
        <v>#REF!</v>
      </c>
      <c r="AV33" s="201"/>
    </row>
    <row r="34" spans="1:48" s="79" customFormat="1" ht="20.25" customHeight="1">
      <c r="A34" s="80" t="e">
        <f>#REF!</f>
        <v>#REF!</v>
      </c>
      <c r="B34" s="91" t="e">
        <f>#REF!</f>
        <v>#REF!</v>
      </c>
      <c r="C34" s="85">
        <v>38</v>
      </c>
      <c r="D34" s="83"/>
      <c r="E34" s="83"/>
      <c r="F34" s="83"/>
      <c r="G34" s="257">
        <f t="shared" si="20"/>
        <v>38</v>
      </c>
      <c r="H34" s="257"/>
      <c r="I34" s="257"/>
      <c r="J34" s="257">
        <f t="shared" si="21"/>
        <v>0</v>
      </c>
      <c r="K34" s="83"/>
      <c r="L34" s="83"/>
      <c r="M34" s="83"/>
      <c r="N34" s="83"/>
      <c r="O34" s="103" t="e">
        <f>#REF!</f>
        <v>#REF!</v>
      </c>
      <c r="P34" s="83" t="e">
        <f>SUMPRODUCT(($O34=#REF!)*(#REF!))</f>
        <v>#REF!</v>
      </c>
      <c r="Q34" s="83" t="e">
        <f>#REF!</f>
        <v>#REF!</v>
      </c>
      <c r="R34" s="312">
        <f t="shared" si="2"/>
        <v>38</v>
      </c>
      <c r="S34" s="83" t="e">
        <f>#REF!</f>
        <v>#REF!</v>
      </c>
      <c r="T34" s="84" t="e">
        <f>SUMPRODUCT((#REF!=$O34)*(#REF!=T$3)*#REF!)</f>
        <v>#REF!</v>
      </c>
      <c r="U34" s="84" t="e">
        <f>(T34*$R34)</f>
        <v>#REF!</v>
      </c>
      <c r="V34" s="84" t="e">
        <f>SUMPRODUCT((#REF!=$O34)*(#REF!=V$3)*#REF!)</f>
        <v>#REF!</v>
      </c>
      <c r="W34" s="84" t="e">
        <f>(V34*$R34)</f>
        <v>#REF!</v>
      </c>
      <c r="X34" s="84" t="e">
        <f>SUMPRODUCT((#REF!=$O34)*(#REF!=X$3)*#REF!)</f>
        <v>#REF!</v>
      </c>
      <c r="Y34" s="84" t="e">
        <f>(X34*$R34)</f>
        <v>#REF!</v>
      </c>
      <c r="Z34" s="84" t="e">
        <f>SUMPRODUCT((#REF!=$O34)*(#REF!=Z$3)*#REF!)</f>
        <v>#REF!</v>
      </c>
      <c r="AA34" s="84" t="e">
        <f>(Z34*$R34)</f>
        <v>#REF!</v>
      </c>
      <c r="AB34" s="84" t="e">
        <f>SUMPRODUCT((#REF!=$O34)*(#REF!=AB$3)*#REF!)</f>
        <v>#REF!</v>
      </c>
      <c r="AC34" s="84" t="e">
        <f>(AB34*$R34)</f>
        <v>#REF!</v>
      </c>
      <c r="AD34" s="84" t="e">
        <f>SUMPRODUCT((#REF!=$O34)*(#REF!=AD$3)*#REF!)</f>
        <v>#REF!</v>
      </c>
      <c r="AE34" s="84" t="e">
        <f>(AD34*$R34)</f>
        <v>#REF!</v>
      </c>
      <c r="AF34" s="84" t="e">
        <f>SUMPRODUCT((#REF!=$O34)*(#REF!=AF$3)*#REF!)</f>
        <v>#REF!</v>
      </c>
      <c r="AG34" s="84" t="e">
        <f>(AF34*$R34)</f>
        <v>#REF!</v>
      </c>
      <c r="AH34" s="84" t="e">
        <f>SUMPRODUCT((#REF!=$O34)*(#REF!=AH$3)*#REF!)</f>
        <v>#REF!</v>
      </c>
      <c r="AI34" s="84" t="e">
        <f>(AH34*$R34)</f>
        <v>#REF!</v>
      </c>
      <c r="AJ34" s="84" t="e">
        <f>SUMPRODUCT((#REF!=$O34)*(#REF!=AJ$3)*#REF!)</f>
        <v>#REF!</v>
      </c>
      <c r="AK34" s="84" t="e">
        <f>(AJ34*$R34)</f>
        <v>#REF!</v>
      </c>
      <c r="AL34" s="84" t="e">
        <f>SUMPRODUCT((#REF!=$O34)*(#REF!=AL$3)*#REF!)</f>
        <v>#REF!</v>
      </c>
      <c r="AM34" s="84" t="e">
        <f>(AL34*$R34)</f>
        <v>#REF!</v>
      </c>
      <c r="AN34" s="84" t="e">
        <f>SUMPRODUCT((#REF!=$O34)*(#REF!=AN$3)*#REF!)</f>
        <v>#REF!</v>
      </c>
      <c r="AO34" s="84" t="e">
        <f>(AN34*$R34)</f>
        <v>#REF!</v>
      </c>
      <c r="AP34" s="84" t="e">
        <f>SUMPRODUCT((#REF!=$O34)*(#REF!=AP$3)*#REF!)</f>
        <v>#REF!</v>
      </c>
      <c r="AQ34" s="84" t="e">
        <f>(AP34*$R34)</f>
        <v>#REF!</v>
      </c>
      <c r="AR34" s="84" t="e">
        <f>SUMPRODUCT((#REF!=$O34)*(#REF!=AR$3)*#REF!)</f>
        <v>#REF!</v>
      </c>
      <c r="AS34" s="84" t="e">
        <f>(AR34*$R34)</f>
        <v>#REF!</v>
      </c>
      <c r="AT34" s="84" t="e">
        <f>SUMPRODUCT((#REF!=$O34)*(#REF!=AT$3)*#REF!)</f>
        <v>#REF!</v>
      </c>
      <c r="AU34" s="84" t="e">
        <f>(AT34*$R34)</f>
        <v>#REF!</v>
      </c>
      <c r="AV34" s="86"/>
    </row>
    <row r="35" spans="1:48" s="61" customFormat="1" ht="20.25" customHeight="1">
      <c r="A35" s="56" t="e">
        <f>#REF!</f>
        <v>#REF!</v>
      </c>
      <c r="B35" s="71" t="e">
        <f>#REF!</f>
        <v>#REF!</v>
      </c>
      <c r="C35" s="65">
        <v>38</v>
      </c>
      <c r="D35" s="62"/>
      <c r="E35" s="62"/>
      <c r="F35" s="62"/>
      <c r="G35" s="257">
        <f t="shared" si="20"/>
        <v>38</v>
      </c>
      <c r="H35" s="257"/>
      <c r="I35" s="257"/>
      <c r="J35" s="257">
        <f t="shared" si="21"/>
        <v>0</v>
      </c>
      <c r="K35" s="62"/>
      <c r="L35" s="62"/>
      <c r="M35" s="62"/>
      <c r="N35" s="62"/>
      <c r="O35" s="65" t="e">
        <f>#REF!</f>
        <v>#REF!</v>
      </c>
      <c r="P35" s="62" t="e">
        <f>SUMPRODUCT(($O35=#REF!)*(#REF!))</f>
        <v>#REF!</v>
      </c>
      <c r="Q35" s="62" t="e">
        <f>#REF!</f>
        <v>#REF!</v>
      </c>
      <c r="R35" s="312">
        <f t="shared" si="2"/>
        <v>38</v>
      </c>
      <c r="S35" s="62" t="e">
        <f>#REF!</f>
        <v>#REF!</v>
      </c>
      <c r="T35" s="63" t="e">
        <f>SUMPRODUCT((#REF!=$O35)*(#REF!=T$3)*#REF!)</f>
        <v>#REF!</v>
      </c>
      <c r="U35" s="63" t="e">
        <f t="shared" ref="U35:U42" si="120">(T35*$R35)</f>
        <v>#REF!</v>
      </c>
      <c r="V35" s="63" t="e">
        <f>SUMPRODUCT((#REF!=$O35)*(#REF!=V$3)*#REF!)</f>
        <v>#REF!</v>
      </c>
      <c r="W35" s="63" t="e">
        <f t="shared" ref="W35:W42" si="121">(V35*$R35)</f>
        <v>#REF!</v>
      </c>
      <c r="X35" s="63" t="e">
        <f>SUMPRODUCT((#REF!=$O35)*(#REF!=X$3)*#REF!)</f>
        <v>#REF!</v>
      </c>
      <c r="Y35" s="63" t="e">
        <f t="shared" ref="Y35:Y42" si="122">(X35*$R35)</f>
        <v>#REF!</v>
      </c>
      <c r="Z35" s="63" t="e">
        <f>SUMPRODUCT((#REF!=$O35)*(#REF!=Z$3)*#REF!)</f>
        <v>#REF!</v>
      </c>
      <c r="AA35" s="63" t="e">
        <f t="shared" ref="AA35:AA42" si="123">(Z35*$R35)</f>
        <v>#REF!</v>
      </c>
      <c r="AB35" s="63" t="e">
        <f>SUMPRODUCT((#REF!=$O35)*(#REF!=AB$3)*#REF!)</f>
        <v>#REF!</v>
      </c>
      <c r="AC35" s="63" t="e">
        <f t="shared" ref="AC35:AC42" si="124">(AB35*$R35)</f>
        <v>#REF!</v>
      </c>
      <c r="AD35" s="63" t="e">
        <f>SUMPRODUCT((#REF!=$O35)*(#REF!=AD$3)*#REF!)</f>
        <v>#REF!</v>
      </c>
      <c r="AE35" s="63" t="e">
        <f t="shared" ref="AE35:AE42" si="125">(AD35*$R35)</f>
        <v>#REF!</v>
      </c>
      <c r="AF35" s="63" t="e">
        <f>SUMPRODUCT((#REF!=$O35)*(#REF!=AF$3)*#REF!)</f>
        <v>#REF!</v>
      </c>
      <c r="AG35" s="63" t="e">
        <f t="shared" ref="AG35:AG42" si="126">(AF35*$R35)</f>
        <v>#REF!</v>
      </c>
      <c r="AH35" s="63" t="e">
        <f>SUMPRODUCT((#REF!=$O35)*(#REF!=AH$3)*#REF!)</f>
        <v>#REF!</v>
      </c>
      <c r="AI35" s="63" t="e">
        <f t="shared" ref="AI35:AI42" si="127">(AH35*$R35)</f>
        <v>#REF!</v>
      </c>
      <c r="AJ35" s="63" t="e">
        <f>SUMPRODUCT((#REF!=$O35)*(#REF!=AJ$3)*#REF!)</f>
        <v>#REF!</v>
      </c>
      <c r="AK35" s="63" t="e">
        <f t="shared" ref="AK35:AK42" si="128">(AJ35*$R35)</f>
        <v>#REF!</v>
      </c>
      <c r="AL35" s="63" t="e">
        <f>SUMPRODUCT((#REF!=$O35)*(#REF!=AL$3)*#REF!)</f>
        <v>#REF!</v>
      </c>
      <c r="AM35" s="63" t="e">
        <f t="shared" ref="AM35:AM42" si="129">(AL35*$R35)</f>
        <v>#REF!</v>
      </c>
      <c r="AN35" s="63" t="e">
        <f>SUMPRODUCT((#REF!=$O35)*(#REF!=AN$3)*#REF!)</f>
        <v>#REF!</v>
      </c>
      <c r="AO35" s="63" t="e">
        <f t="shared" ref="AO35:AO42" si="130">(AN35*$R35)</f>
        <v>#REF!</v>
      </c>
      <c r="AP35" s="63" t="e">
        <f>SUMPRODUCT((#REF!=$O35)*(#REF!=AP$3)*#REF!)</f>
        <v>#REF!</v>
      </c>
      <c r="AQ35" s="63" t="e">
        <f t="shared" ref="AQ35:AQ42" si="131">(AP35*$R35)</f>
        <v>#REF!</v>
      </c>
      <c r="AR35" s="63" t="e">
        <f>SUMPRODUCT((#REF!=$O35)*(#REF!=AR$3)*#REF!)</f>
        <v>#REF!</v>
      </c>
      <c r="AS35" s="63" t="e">
        <f t="shared" ref="AS35:AS42" si="132">(AR35*$R35)</f>
        <v>#REF!</v>
      </c>
      <c r="AT35" s="63" t="e">
        <f>SUMPRODUCT((#REF!=$O35)*(#REF!=AT$3)*#REF!)</f>
        <v>#REF!</v>
      </c>
      <c r="AU35" s="63" t="e">
        <f t="shared" ref="AU35:AU42" si="133">(AT35*$R35)</f>
        <v>#REF!</v>
      </c>
      <c r="AV35" s="66"/>
    </row>
    <row r="36" spans="1:48" s="79" customFormat="1" ht="20.25" customHeight="1">
      <c r="A36" s="80" t="e">
        <f>#REF!</f>
        <v>#REF!</v>
      </c>
      <c r="B36" s="91" t="e">
        <f>#REF!</f>
        <v>#REF!</v>
      </c>
      <c r="C36" s="85">
        <v>7</v>
      </c>
      <c r="D36" s="83">
        <v>21</v>
      </c>
      <c r="E36" s="83">
        <v>3</v>
      </c>
      <c r="F36" s="83"/>
      <c r="G36" s="257">
        <f t="shared" si="20"/>
        <v>31</v>
      </c>
      <c r="H36" s="257"/>
      <c r="I36" s="257">
        <v>5</v>
      </c>
      <c r="J36" s="257">
        <f t="shared" si="21"/>
        <v>5</v>
      </c>
      <c r="K36" s="83"/>
      <c r="L36" s="83"/>
      <c r="M36" s="83"/>
      <c r="N36" s="83"/>
      <c r="O36" s="85" t="e">
        <f>#REF!</f>
        <v>#REF!</v>
      </c>
      <c r="P36" s="83" t="e">
        <f>SUMPRODUCT(($O36=#REF!)*(#REF!))</f>
        <v>#REF!</v>
      </c>
      <c r="Q36" s="83" t="e">
        <f>#REF!</f>
        <v>#REF!</v>
      </c>
      <c r="R36" s="312">
        <f t="shared" si="2"/>
        <v>36</v>
      </c>
      <c r="S36" s="83" t="e">
        <f>#REF!</f>
        <v>#REF!</v>
      </c>
      <c r="T36" s="84" t="e">
        <f>SUMPRODUCT((#REF!=$O36)*(#REF!=T$3)*#REF!)</f>
        <v>#REF!</v>
      </c>
      <c r="U36" s="84" t="e">
        <f>(T36*$R36)</f>
        <v>#REF!</v>
      </c>
      <c r="V36" s="84" t="e">
        <f>SUMPRODUCT((#REF!=$O36)*(#REF!=V$3)*#REF!)</f>
        <v>#REF!</v>
      </c>
      <c r="W36" s="84" t="e">
        <f>(V36*$R36)</f>
        <v>#REF!</v>
      </c>
      <c r="X36" s="84" t="e">
        <f>SUMPRODUCT((#REF!=$O36)*(#REF!=X$3)*#REF!)</f>
        <v>#REF!</v>
      </c>
      <c r="Y36" s="84" t="e">
        <f>(X36*$R36)</f>
        <v>#REF!</v>
      </c>
      <c r="Z36" s="84" t="e">
        <f>SUMPRODUCT((#REF!=$O36)*(#REF!=Z$3)*#REF!)</f>
        <v>#REF!</v>
      </c>
      <c r="AA36" s="84" t="e">
        <f>(Z36*$R36)</f>
        <v>#REF!</v>
      </c>
      <c r="AB36" s="84" t="e">
        <f>SUMPRODUCT((#REF!=$O36)*(#REF!=AB$3)*#REF!)</f>
        <v>#REF!</v>
      </c>
      <c r="AC36" s="84" t="e">
        <f>(AB36*$R36)</f>
        <v>#REF!</v>
      </c>
      <c r="AD36" s="84" t="e">
        <f>SUMPRODUCT((#REF!=$O36)*(#REF!=AD$3)*#REF!)</f>
        <v>#REF!</v>
      </c>
      <c r="AE36" s="84" t="e">
        <f>(AD36*$R36)</f>
        <v>#REF!</v>
      </c>
      <c r="AF36" s="84" t="e">
        <f>SUMPRODUCT((#REF!=$O36)*(#REF!=AF$3)*#REF!)</f>
        <v>#REF!</v>
      </c>
      <c r="AG36" s="84" t="e">
        <f>(AF36*$R36)</f>
        <v>#REF!</v>
      </c>
      <c r="AH36" s="84" t="e">
        <f>SUMPRODUCT((#REF!=$O36)*(#REF!=AH$3)*#REF!)</f>
        <v>#REF!</v>
      </c>
      <c r="AI36" s="84" t="e">
        <f>(AH36*$R36)</f>
        <v>#REF!</v>
      </c>
      <c r="AJ36" s="84" t="e">
        <f>SUMPRODUCT((#REF!=$O36)*(#REF!=AJ$3)*#REF!)</f>
        <v>#REF!</v>
      </c>
      <c r="AK36" s="84" t="e">
        <f>(AJ36*$R36)</f>
        <v>#REF!</v>
      </c>
      <c r="AL36" s="84" t="e">
        <f>SUMPRODUCT((#REF!=$O36)*(#REF!=AL$3)*#REF!)</f>
        <v>#REF!</v>
      </c>
      <c r="AM36" s="84" t="e">
        <f>(AL36*$R36)</f>
        <v>#REF!</v>
      </c>
      <c r="AN36" s="84" t="e">
        <f>SUMPRODUCT((#REF!=$O36)*(#REF!=AN$3)*#REF!)</f>
        <v>#REF!</v>
      </c>
      <c r="AO36" s="84" t="e">
        <f>(AN36*$R36)</f>
        <v>#REF!</v>
      </c>
      <c r="AP36" s="84" t="e">
        <f>SUMPRODUCT((#REF!=$O36)*(#REF!=AP$3)*#REF!)</f>
        <v>#REF!</v>
      </c>
      <c r="AQ36" s="84" t="e">
        <f>(AP36*$R36)</f>
        <v>#REF!</v>
      </c>
      <c r="AR36" s="84" t="e">
        <f>SUMPRODUCT((#REF!=$O36)*(#REF!=AR$3)*#REF!)</f>
        <v>#REF!</v>
      </c>
      <c r="AS36" s="84" t="e">
        <f>(AR36*$R36)</f>
        <v>#REF!</v>
      </c>
      <c r="AT36" s="84" t="e">
        <f>SUMPRODUCT((#REF!=$O36)*(#REF!=AT$3)*#REF!)</f>
        <v>#REF!</v>
      </c>
      <c r="AU36" s="84" t="e">
        <f>(AT36*$R36)</f>
        <v>#REF!</v>
      </c>
      <c r="AV36" s="86"/>
    </row>
    <row r="37" spans="1:48" s="61" customFormat="1" ht="20.25" customHeight="1">
      <c r="A37" s="56" t="e">
        <f>#REF!</f>
        <v>#REF!</v>
      </c>
      <c r="B37" s="71" t="e">
        <f>#REF!</f>
        <v>#REF!</v>
      </c>
      <c r="C37" s="65">
        <v>5</v>
      </c>
      <c r="D37" s="62">
        <v>2</v>
      </c>
      <c r="E37" s="62">
        <v>2</v>
      </c>
      <c r="F37" s="62"/>
      <c r="G37" s="257">
        <f t="shared" si="20"/>
        <v>9</v>
      </c>
      <c r="H37" s="257"/>
      <c r="I37" s="257">
        <v>2</v>
      </c>
      <c r="J37" s="257">
        <f t="shared" si="21"/>
        <v>2</v>
      </c>
      <c r="K37" s="62"/>
      <c r="L37" s="62"/>
      <c r="M37" s="62"/>
      <c r="N37" s="62"/>
      <c r="O37" s="72" t="e">
        <f>#REF!</f>
        <v>#REF!</v>
      </c>
      <c r="P37" s="62" t="e">
        <f>SUMPRODUCT(($O37=#REF!)*(#REF!))</f>
        <v>#REF!</v>
      </c>
      <c r="Q37" s="62" t="e">
        <f>#REF!</f>
        <v>#REF!</v>
      </c>
      <c r="R37" s="312">
        <f t="shared" si="2"/>
        <v>11</v>
      </c>
      <c r="S37" s="62" t="e">
        <f>#REF!</f>
        <v>#REF!</v>
      </c>
      <c r="T37" s="63" t="e">
        <f>SUMPRODUCT((#REF!=$O37)*(#REF!=T$3)*#REF!)</f>
        <v>#REF!</v>
      </c>
      <c r="U37" s="63" t="e">
        <f t="shared" si="120"/>
        <v>#REF!</v>
      </c>
      <c r="V37" s="63" t="e">
        <f>SUMPRODUCT((#REF!=$O37)*(#REF!=V$3)*#REF!)</f>
        <v>#REF!</v>
      </c>
      <c r="W37" s="63" t="e">
        <f t="shared" si="121"/>
        <v>#REF!</v>
      </c>
      <c r="X37" s="63" t="e">
        <f>SUMPRODUCT((#REF!=$O37)*(#REF!=X$3)*#REF!)</f>
        <v>#REF!</v>
      </c>
      <c r="Y37" s="63" t="e">
        <f t="shared" si="122"/>
        <v>#REF!</v>
      </c>
      <c r="Z37" s="63" t="e">
        <f>SUMPRODUCT((#REF!=$O37)*(#REF!=Z$3)*#REF!)</f>
        <v>#REF!</v>
      </c>
      <c r="AA37" s="63" t="e">
        <f t="shared" si="123"/>
        <v>#REF!</v>
      </c>
      <c r="AB37" s="63" t="e">
        <f>SUMPRODUCT((#REF!=$O37)*(#REF!=AB$3)*#REF!)</f>
        <v>#REF!</v>
      </c>
      <c r="AC37" s="63" t="e">
        <f t="shared" si="124"/>
        <v>#REF!</v>
      </c>
      <c r="AD37" s="63" t="e">
        <f>SUMPRODUCT((#REF!=$O37)*(#REF!=AD$3)*#REF!)</f>
        <v>#REF!</v>
      </c>
      <c r="AE37" s="63" t="e">
        <f t="shared" si="125"/>
        <v>#REF!</v>
      </c>
      <c r="AF37" s="63" t="e">
        <f>SUMPRODUCT((#REF!=$O37)*(#REF!=AF$3)*#REF!)</f>
        <v>#REF!</v>
      </c>
      <c r="AG37" s="63" t="e">
        <f t="shared" si="126"/>
        <v>#REF!</v>
      </c>
      <c r="AH37" s="63" t="e">
        <f>SUMPRODUCT((#REF!=$O37)*(#REF!=AH$3)*#REF!)</f>
        <v>#REF!</v>
      </c>
      <c r="AI37" s="63" t="e">
        <f t="shared" si="127"/>
        <v>#REF!</v>
      </c>
      <c r="AJ37" s="63" t="e">
        <f>SUMPRODUCT((#REF!=$O37)*(#REF!=AJ$3)*#REF!)</f>
        <v>#REF!</v>
      </c>
      <c r="AK37" s="63" t="e">
        <f t="shared" si="128"/>
        <v>#REF!</v>
      </c>
      <c r="AL37" s="63" t="e">
        <f>SUMPRODUCT((#REF!=$O37)*(#REF!=AL$3)*#REF!)</f>
        <v>#REF!</v>
      </c>
      <c r="AM37" s="63" t="e">
        <f t="shared" si="129"/>
        <v>#REF!</v>
      </c>
      <c r="AN37" s="63" t="e">
        <f>SUMPRODUCT((#REF!=$O37)*(#REF!=AN$3)*#REF!)</f>
        <v>#REF!</v>
      </c>
      <c r="AO37" s="63" t="e">
        <f t="shared" si="130"/>
        <v>#REF!</v>
      </c>
      <c r="AP37" s="63" t="e">
        <f>SUMPRODUCT((#REF!=$O37)*(#REF!=AP$3)*#REF!)</f>
        <v>#REF!</v>
      </c>
      <c r="AQ37" s="63" t="e">
        <f t="shared" si="131"/>
        <v>#REF!</v>
      </c>
      <c r="AR37" s="63" t="e">
        <f>SUMPRODUCT((#REF!=$O37)*(#REF!=AR$3)*#REF!)</f>
        <v>#REF!</v>
      </c>
      <c r="AS37" s="63" t="e">
        <f t="shared" si="132"/>
        <v>#REF!</v>
      </c>
      <c r="AT37" s="63" t="e">
        <f>SUMPRODUCT((#REF!=$O37)*(#REF!=AT$3)*#REF!)</f>
        <v>#REF!</v>
      </c>
      <c r="AU37" s="63" t="e">
        <f t="shared" si="133"/>
        <v>#REF!</v>
      </c>
      <c r="AV37" s="66"/>
    </row>
    <row r="38" spans="1:48" s="232" customFormat="1" ht="20.25" customHeight="1">
      <c r="A38" s="197" t="e">
        <f>#REF!</f>
        <v>#REF!</v>
      </c>
      <c r="B38" s="236" t="e">
        <f>#REF!</f>
        <v>#REF!</v>
      </c>
      <c r="C38" s="235"/>
      <c r="D38" s="233"/>
      <c r="E38" s="233"/>
      <c r="F38" s="233"/>
      <c r="G38" s="257">
        <f t="shared" si="20"/>
        <v>0</v>
      </c>
      <c r="H38" s="257"/>
      <c r="I38" s="257"/>
      <c r="J38" s="257">
        <f t="shared" si="21"/>
        <v>0</v>
      </c>
      <c r="K38" s="233"/>
      <c r="L38" s="233"/>
      <c r="M38" s="233"/>
      <c r="N38" s="233"/>
      <c r="O38" s="235" t="e">
        <f>#REF!</f>
        <v>#REF!</v>
      </c>
      <c r="P38" s="233" t="e">
        <f>SUMPRODUCT(($O38=#REF!)*(#REF!))</f>
        <v>#REF!</v>
      </c>
      <c r="Q38" s="233" t="e">
        <f>#REF!</f>
        <v>#REF!</v>
      </c>
      <c r="R38" s="312">
        <f t="shared" si="2"/>
        <v>0</v>
      </c>
      <c r="S38" s="233" t="e">
        <f>#REF!</f>
        <v>#REF!</v>
      </c>
      <c r="T38" s="234" t="e">
        <f>SUMPRODUCT((#REF!=$O38)*(#REF!=T$3)*#REF!)</f>
        <v>#REF!</v>
      </c>
      <c r="U38" s="234" t="e">
        <f t="shared" si="120"/>
        <v>#REF!</v>
      </c>
      <c r="V38" s="234" t="e">
        <f>SUMPRODUCT((#REF!=$O38)*(#REF!=V$3)*#REF!)</f>
        <v>#REF!</v>
      </c>
      <c r="W38" s="234" t="e">
        <f t="shared" si="121"/>
        <v>#REF!</v>
      </c>
      <c r="X38" s="234" t="e">
        <f>SUMPRODUCT((#REF!=$O38)*(#REF!=X$3)*#REF!)</f>
        <v>#REF!</v>
      </c>
      <c r="Y38" s="234" t="e">
        <f t="shared" si="122"/>
        <v>#REF!</v>
      </c>
      <c r="Z38" s="234" t="e">
        <f>SUMPRODUCT((#REF!=$O38)*(#REF!=Z$3)*#REF!)</f>
        <v>#REF!</v>
      </c>
      <c r="AA38" s="234" t="e">
        <f t="shared" si="123"/>
        <v>#REF!</v>
      </c>
      <c r="AB38" s="234" t="e">
        <f>SUMPRODUCT((#REF!=$O38)*(#REF!=AB$3)*#REF!)</f>
        <v>#REF!</v>
      </c>
      <c r="AC38" s="234" t="e">
        <f t="shared" si="124"/>
        <v>#REF!</v>
      </c>
      <c r="AD38" s="234" t="e">
        <f>SUMPRODUCT((#REF!=$O38)*(#REF!=AD$3)*#REF!)</f>
        <v>#REF!</v>
      </c>
      <c r="AE38" s="234" t="e">
        <f t="shared" si="125"/>
        <v>#REF!</v>
      </c>
      <c r="AF38" s="234" t="e">
        <f>SUMPRODUCT((#REF!=$O38)*(#REF!=AF$3)*#REF!)</f>
        <v>#REF!</v>
      </c>
      <c r="AG38" s="234" t="e">
        <f t="shared" si="126"/>
        <v>#REF!</v>
      </c>
      <c r="AH38" s="234" t="e">
        <f>SUMPRODUCT((#REF!=$O38)*(#REF!=AH$3)*#REF!)</f>
        <v>#REF!</v>
      </c>
      <c r="AI38" s="234" t="e">
        <f t="shared" si="127"/>
        <v>#REF!</v>
      </c>
      <c r="AJ38" s="234" t="e">
        <f>SUMPRODUCT((#REF!=$O38)*(#REF!=AJ$3)*#REF!)</f>
        <v>#REF!</v>
      </c>
      <c r="AK38" s="234" t="e">
        <f t="shared" si="128"/>
        <v>#REF!</v>
      </c>
      <c r="AL38" s="234" t="e">
        <f>SUMPRODUCT((#REF!=$O38)*(#REF!=AL$3)*#REF!)</f>
        <v>#REF!</v>
      </c>
      <c r="AM38" s="234" t="e">
        <f t="shared" si="129"/>
        <v>#REF!</v>
      </c>
      <c r="AN38" s="234" t="e">
        <f>SUMPRODUCT((#REF!=$O38)*(#REF!=AN$3)*#REF!)</f>
        <v>#REF!</v>
      </c>
      <c r="AO38" s="234" t="e">
        <f t="shared" si="130"/>
        <v>#REF!</v>
      </c>
      <c r="AP38" s="234" t="e">
        <f>SUMPRODUCT((#REF!=$O38)*(#REF!=AP$3)*#REF!)</f>
        <v>#REF!</v>
      </c>
      <c r="AQ38" s="234" t="e">
        <f t="shared" si="131"/>
        <v>#REF!</v>
      </c>
      <c r="AR38" s="234" t="e">
        <f>SUMPRODUCT((#REF!=$O38)*(#REF!=AR$3)*#REF!)</f>
        <v>#REF!</v>
      </c>
      <c r="AS38" s="234" t="e">
        <f t="shared" si="132"/>
        <v>#REF!</v>
      </c>
      <c r="AT38" s="234" t="e">
        <f>SUMPRODUCT((#REF!=$O38)*(#REF!=AT$3)*#REF!)</f>
        <v>#REF!</v>
      </c>
      <c r="AU38" s="234" t="e">
        <f t="shared" si="133"/>
        <v>#REF!</v>
      </c>
      <c r="AV38" s="201"/>
    </row>
    <row r="39" spans="1:48" s="232" customFormat="1" ht="20.25" customHeight="1">
      <c r="A39" s="197" t="e">
        <f>#REF!</f>
        <v>#REF!</v>
      </c>
      <c r="B39" s="236" t="e">
        <f>#REF!</f>
        <v>#REF!</v>
      </c>
      <c r="C39" s="235"/>
      <c r="D39" s="233"/>
      <c r="E39" s="233"/>
      <c r="F39" s="233"/>
      <c r="G39" s="257">
        <f t="shared" si="20"/>
        <v>0</v>
      </c>
      <c r="H39" s="257"/>
      <c r="I39" s="257"/>
      <c r="J39" s="257">
        <f t="shared" si="21"/>
        <v>0</v>
      </c>
      <c r="K39" s="233"/>
      <c r="L39" s="233"/>
      <c r="M39" s="233"/>
      <c r="N39" s="233"/>
      <c r="O39" s="235" t="e">
        <f>#REF!</f>
        <v>#REF!</v>
      </c>
      <c r="P39" s="233" t="e">
        <f>SUMPRODUCT(($O39=#REF!)*(#REF!))</f>
        <v>#REF!</v>
      </c>
      <c r="Q39" s="233" t="e">
        <f>#REF!</f>
        <v>#REF!</v>
      </c>
      <c r="R39" s="312">
        <f t="shared" si="2"/>
        <v>0</v>
      </c>
      <c r="S39" s="233" t="e">
        <f>#REF!</f>
        <v>#REF!</v>
      </c>
      <c r="T39" s="234" t="e">
        <f>SUMPRODUCT((#REF!=$O39)*(#REF!=T$3)*#REF!)</f>
        <v>#REF!</v>
      </c>
      <c r="U39" s="234" t="e">
        <f t="shared" ref="U39" si="134">(T39*$R39)</f>
        <v>#REF!</v>
      </c>
      <c r="V39" s="234" t="e">
        <f>SUMPRODUCT((#REF!=$O39)*(#REF!=V$3)*#REF!)</f>
        <v>#REF!</v>
      </c>
      <c r="W39" s="234" t="e">
        <f t="shared" ref="W39" si="135">(V39*$R39)</f>
        <v>#REF!</v>
      </c>
      <c r="X39" s="234" t="e">
        <f>SUMPRODUCT((#REF!=$O39)*(#REF!=X$3)*#REF!)</f>
        <v>#REF!</v>
      </c>
      <c r="Y39" s="234" t="e">
        <f t="shared" ref="Y39" si="136">(X39*$R39)</f>
        <v>#REF!</v>
      </c>
      <c r="Z39" s="234" t="e">
        <f>SUMPRODUCT((#REF!=$O39)*(#REF!=Z$3)*#REF!)</f>
        <v>#REF!</v>
      </c>
      <c r="AA39" s="234" t="e">
        <f t="shared" ref="AA39" si="137">(Z39*$R39)</f>
        <v>#REF!</v>
      </c>
      <c r="AB39" s="234" t="e">
        <f>SUMPRODUCT((#REF!=$O39)*(#REF!=AB$3)*#REF!)</f>
        <v>#REF!</v>
      </c>
      <c r="AC39" s="234" t="e">
        <f t="shared" ref="AC39" si="138">(AB39*$R39)</f>
        <v>#REF!</v>
      </c>
      <c r="AD39" s="234" t="e">
        <f>SUMPRODUCT((#REF!=$O39)*(#REF!=AD$3)*#REF!)</f>
        <v>#REF!</v>
      </c>
      <c r="AE39" s="234" t="e">
        <f t="shared" ref="AE39" si="139">(AD39*$R39)</f>
        <v>#REF!</v>
      </c>
      <c r="AF39" s="234" t="e">
        <f>SUMPRODUCT((#REF!=$O39)*(#REF!=AF$3)*#REF!)</f>
        <v>#REF!</v>
      </c>
      <c r="AG39" s="234" t="e">
        <f t="shared" ref="AG39" si="140">(AF39*$R39)</f>
        <v>#REF!</v>
      </c>
      <c r="AH39" s="234" t="e">
        <f>SUMPRODUCT((#REF!=$O39)*(#REF!=AH$3)*#REF!)</f>
        <v>#REF!</v>
      </c>
      <c r="AI39" s="234" t="e">
        <f t="shared" ref="AI39" si="141">(AH39*$R39)</f>
        <v>#REF!</v>
      </c>
      <c r="AJ39" s="234" t="e">
        <f>SUMPRODUCT((#REF!=$O39)*(#REF!=AJ$3)*#REF!)</f>
        <v>#REF!</v>
      </c>
      <c r="AK39" s="234" t="e">
        <f t="shared" ref="AK39" si="142">(AJ39*$R39)</f>
        <v>#REF!</v>
      </c>
      <c r="AL39" s="234" t="e">
        <f>SUMPRODUCT((#REF!=$O39)*(#REF!=AL$3)*#REF!)</f>
        <v>#REF!</v>
      </c>
      <c r="AM39" s="234" t="e">
        <f t="shared" ref="AM39" si="143">(AL39*$R39)</f>
        <v>#REF!</v>
      </c>
      <c r="AN39" s="234" t="e">
        <f>SUMPRODUCT((#REF!=$O39)*(#REF!=AN$3)*#REF!)</f>
        <v>#REF!</v>
      </c>
      <c r="AO39" s="234" t="e">
        <f t="shared" ref="AO39" si="144">(AN39*$R39)</f>
        <v>#REF!</v>
      </c>
      <c r="AP39" s="234" t="e">
        <f>SUMPRODUCT((#REF!=$O39)*(#REF!=AP$3)*#REF!)</f>
        <v>#REF!</v>
      </c>
      <c r="AQ39" s="234" t="e">
        <f t="shared" ref="AQ39" si="145">(AP39*$R39)</f>
        <v>#REF!</v>
      </c>
      <c r="AR39" s="234" t="e">
        <f>SUMPRODUCT((#REF!=$O39)*(#REF!=AR$3)*#REF!)</f>
        <v>#REF!</v>
      </c>
      <c r="AS39" s="234" t="e">
        <f t="shared" ref="AS39" si="146">(AR39*$R39)</f>
        <v>#REF!</v>
      </c>
      <c r="AT39" s="234" t="e">
        <f>SUMPRODUCT((#REF!=$O39)*(#REF!=AT$3)*#REF!)</f>
        <v>#REF!</v>
      </c>
      <c r="AU39" s="234" t="e">
        <f t="shared" ref="AU39" si="147">(AT39*$R39)</f>
        <v>#REF!</v>
      </c>
      <c r="AV39" s="201"/>
    </row>
    <row r="40" spans="1:48" s="61" customFormat="1" ht="20.25" customHeight="1">
      <c r="A40" s="56" t="e">
        <f>#REF!</f>
        <v>#REF!</v>
      </c>
      <c r="B40" s="71" t="e">
        <f>#REF!</f>
        <v>#REF!</v>
      </c>
      <c r="C40" s="65">
        <v>7</v>
      </c>
      <c r="D40" s="62">
        <v>20</v>
      </c>
      <c r="E40" s="62">
        <v>3</v>
      </c>
      <c r="F40" s="62"/>
      <c r="G40" s="257">
        <f t="shared" si="20"/>
        <v>30</v>
      </c>
      <c r="H40" s="257"/>
      <c r="I40" s="257">
        <v>5</v>
      </c>
      <c r="J40" s="257">
        <f t="shared" si="21"/>
        <v>5</v>
      </c>
      <c r="K40" s="62"/>
      <c r="L40" s="62"/>
      <c r="M40" s="62"/>
      <c r="N40" s="62"/>
      <c r="O40" s="72" t="e">
        <f>#REF!</f>
        <v>#REF!</v>
      </c>
      <c r="P40" s="62" t="e">
        <f>SUMPRODUCT(($O40=#REF!)*(#REF!))</f>
        <v>#REF!</v>
      </c>
      <c r="Q40" s="62" t="e">
        <f>#REF!</f>
        <v>#REF!</v>
      </c>
      <c r="R40" s="312">
        <f t="shared" si="2"/>
        <v>35</v>
      </c>
      <c r="S40" s="62" t="e">
        <f>#REF!</f>
        <v>#REF!</v>
      </c>
      <c r="T40" s="63" t="e">
        <f>SUMPRODUCT((#REF!=$O40)*(#REF!=T$3)*#REF!)</f>
        <v>#REF!</v>
      </c>
      <c r="U40" s="63" t="e">
        <f t="shared" si="120"/>
        <v>#REF!</v>
      </c>
      <c r="V40" s="63" t="e">
        <f>SUMPRODUCT((#REF!=$O40)*(#REF!=V$3)*#REF!)</f>
        <v>#REF!</v>
      </c>
      <c r="W40" s="63" t="e">
        <f t="shared" si="121"/>
        <v>#REF!</v>
      </c>
      <c r="X40" s="63" t="e">
        <f>SUMPRODUCT((#REF!=$O40)*(#REF!=X$3)*#REF!)</f>
        <v>#REF!</v>
      </c>
      <c r="Y40" s="63" t="e">
        <f t="shared" si="122"/>
        <v>#REF!</v>
      </c>
      <c r="Z40" s="63" t="e">
        <f>SUMPRODUCT((#REF!=$O40)*(#REF!=Z$3)*#REF!)</f>
        <v>#REF!</v>
      </c>
      <c r="AA40" s="63" t="e">
        <f t="shared" si="123"/>
        <v>#REF!</v>
      </c>
      <c r="AB40" s="63" t="e">
        <f>SUMPRODUCT((#REF!=$O40)*(#REF!=AB$3)*#REF!)</f>
        <v>#REF!</v>
      </c>
      <c r="AC40" s="63" t="e">
        <f t="shared" si="124"/>
        <v>#REF!</v>
      </c>
      <c r="AD40" s="63" t="e">
        <f>SUMPRODUCT((#REF!=$O40)*(#REF!=AD$3)*#REF!)</f>
        <v>#REF!</v>
      </c>
      <c r="AE40" s="63" t="e">
        <f t="shared" si="125"/>
        <v>#REF!</v>
      </c>
      <c r="AF40" s="63" t="e">
        <f>SUMPRODUCT((#REF!=$O40)*(#REF!=AF$3)*#REF!)</f>
        <v>#REF!</v>
      </c>
      <c r="AG40" s="63" t="e">
        <f t="shared" si="126"/>
        <v>#REF!</v>
      </c>
      <c r="AH40" s="63" t="e">
        <f>SUMPRODUCT((#REF!=$O40)*(#REF!=AH$3)*#REF!)</f>
        <v>#REF!</v>
      </c>
      <c r="AI40" s="63" t="e">
        <f t="shared" si="127"/>
        <v>#REF!</v>
      </c>
      <c r="AJ40" s="63" t="e">
        <f>SUMPRODUCT((#REF!=$O40)*(#REF!=AJ$3)*#REF!)</f>
        <v>#REF!</v>
      </c>
      <c r="AK40" s="63" t="e">
        <f t="shared" si="128"/>
        <v>#REF!</v>
      </c>
      <c r="AL40" s="63" t="e">
        <f>SUMPRODUCT((#REF!=$O40)*(#REF!=AL$3)*#REF!)</f>
        <v>#REF!</v>
      </c>
      <c r="AM40" s="63" t="e">
        <f t="shared" si="129"/>
        <v>#REF!</v>
      </c>
      <c r="AN40" s="63" t="e">
        <f>SUMPRODUCT((#REF!=$O40)*(#REF!=AN$3)*#REF!)</f>
        <v>#REF!</v>
      </c>
      <c r="AO40" s="63" t="e">
        <f t="shared" si="130"/>
        <v>#REF!</v>
      </c>
      <c r="AP40" s="63" t="e">
        <f>SUMPRODUCT((#REF!=$O40)*(#REF!=AP$3)*#REF!)</f>
        <v>#REF!</v>
      </c>
      <c r="AQ40" s="63" t="e">
        <f t="shared" si="131"/>
        <v>#REF!</v>
      </c>
      <c r="AR40" s="63" t="e">
        <f>SUMPRODUCT((#REF!=$O40)*(#REF!=AR$3)*#REF!)</f>
        <v>#REF!</v>
      </c>
      <c r="AS40" s="63" t="e">
        <f t="shared" si="132"/>
        <v>#REF!</v>
      </c>
      <c r="AT40" s="63" t="e">
        <f>SUMPRODUCT((#REF!=$O40)*(#REF!=AT$3)*#REF!)</f>
        <v>#REF!</v>
      </c>
      <c r="AU40" s="63" t="e">
        <f t="shared" si="133"/>
        <v>#REF!</v>
      </c>
      <c r="AV40" s="66"/>
    </row>
    <row r="41" spans="1:48" s="61" customFormat="1" ht="20.25" customHeight="1">
      <c r="A41" s="56" t="e">
        <f>#REF!</f>
        <v>#REF!</v>
      </c>
      <c r="B41" s="71" t="e">
        <f>#REF!</f>
        <v>#REF!</v>
      </c>
      <c r="C41" s="65">
        <v>7</v>
      </c>
      <c r="D41" s="62">
        <v>20</v>
      </c>
      <c r="E41" s="62">
        <v>3</v>
      </c>
      <c r="F41" s="62"/>
      <c r="G41" s="257">
        <f t="shared" si="20"/>
        <v>30</v>
      </c>
      <c r="H41" s="257"/>
      <c r="I41" s="257">
        <v>5</v>
      </c>
      <c r="J41" s="257">
        <f t="shared" si="21"/>
        <v>5</v>
      </c>
      <c r="K41" s="62"/>
      <c r="L41" s="62"/>
      <c r="M41" s="62"/>
      <c r="N41" s="62"/>
      <c r="O41" s="72" t="e">
        <f>#REF!</f>
        <v>#REF!</v>
      </c>
      <c r="P41" s="62" t="e">
        <f>SUMPRODUCT(($O41=#REF!)*(#REF!))</f>
        <v>#REF!</v>
      </c>
      <c r="Q41" s="62" t="e">
        <f>#REF!</f>
        <v>#REF!</v>
      </c>
      <c r="R41" s="312">
        <f t="shared" si="2"/>
        <v>35</v>
      </c>
      <c r="S41" s="62" t="e">
        <f>#REF!</f>
        <v>#REF!</v>
      </c>
      <c r="T41" s="63" t="e">
        <f>SUMPRODUCT((#REF!=$O41)*(#REF!=T$3)*#REF!)</f>
        <v>#REF!</v>
      </c>
      <c r="U41" s="63" t="e">
        <f t="shared" si="120"/>
        <v>#REF!</v>
      </c>
      <c r="V41" s="63" t="e">
        <f>SUMPRODUCT((#REF!=$O41)*(#REF!=V$3)*#REF!)</f>
        <v>#REF!</v>
      </c>
      <c r="W41" s="63" t="e">
        <f t="shared" si="121"/>
        <v>#REF!</v>
      </c>
      <c r="X41" s="63" t="e">
        <f>SUMPRODUCT((#REF!=$O41)*(#REF!=X$3)*#REF!)</f>
        <v>#REF!</v>
      </c>
      <c r="Y41" s="63" t="e">
        <f t="shared" si="122"/>
        <v>#REF!</v>
      </c>
      <c r="Z41" s="63" t="e">
        <f>SUMPRODUCT((#REF!=$O41)*(#REF!=Z$3)*#REF!)</f>
        <v>#REF!</v>
      </c>
      <c r="AA41" s="63" t="e">
        <f t="shared" si="123"/>
        <v>#REF!</v>
      </c>
      <c r="AB41" s="63" t="e">
        <f>SUMPRODUCT((#REF!=$O41)*(#REF!=AB$3)*#REF!)</f>
        <v>#REF!</v>
      </c>
      <c r="AC41" s="63" t="e">
        <f t="shared" si="124"/>
        <v>#REF!</v>
      </c>
      <c r="AD41" s="63" t="e">
        <f>SUMPRODUCT((#REF!=$O41)*(#REF!=AD$3)*#REF!)</f>
        <v>#REF!</v>
      </c>
      <c r="AE41" s="63" t="e">
        <f t="shared" si="125"/>
        <v>#REF!</v>
      </c>
      <c r="AF41" s="63" t="e">
        <f>SUMPRODUCT((#REF!=$O41)*(#REF!=AF$3)*#REF!)</f>
        <v>#REF!</v>
      </c>
      <c r="AG41" s="63" t="e">
        <f t="shared" si="126"/>
        <v>#REF!</v>
      </c>
      <c r="AH41" s="63" t="e">
        <f>SUMPRODUCT((#REF!=$O41)*(#REF!=AH$3)*#REF!)</f>
        <v>#REF!</v>
      </c>
      <c r="AI41" s="63" t="e">
        <f t="shared" si="127"/>
        <v>#REF!</v>
      </c>
      <c r="AJ41" s="63" t="e">
        <f>SUMPRODUCT((#REF!=$O41)*(#REF!=AJ$3)*#REF!)</f>
        <v>#REF!</v>
      </c>
      <c r="AK41" s="63" t="e">
        <f t="shared" si="128"/>
        <v>#REF!</v>
      </c>
      <c r="AL41" s="63" t="e">
        <f>SUMPRODUCT((#REF!=$O41)*(#REF!=AL$3)*#REF!)</f>
        <v>#REF!</v>
      </c>
      <c r="AM41" s="63" t="e">
        <f t="shared" si="129"/>
        <v>#REF!</v>
      </c>
      <c r="AN41" s="63" t="e">
        <f>SUMPRODUCT((#REF!=$O41)*(#REF!=AN$3)*#REF!)</f>
        <v>#REF!</v>
      </c>
      <c r="AO41" s="63" t="e">
        <f t="shared" si="130"/>
        <v>#REF!</v>
      </c>
      <c r="AP41" s="63" t="e">
        <f>SUMPRODUCT((#REF!=$O41)*(#REF!=AP$3)*#REF!)</f>
        <v>#REF!</v>
      </c>
      <c r="AQ41" s="63" t="e">
        <f t="shared" si="131"/>
        <v>#REF!</v>
      </c>
      <c r="AR41" s="63" t="e">
        <f>SUMPRODUCT((#REF!=$O41)*(#REF!=AR$3)*#REF!)</f>
        <v>#REF!</v>
      </c>
      <c r="AS41" s="63" t="e">
        <f t="shared" si="132"/>
        <v>#REF!</v>
      </c>
      <c r="AT41" s="63" t="e">
        <f>SUMPRODUCT((#REF!=$O41)*(#REF!=AT$3)*#REF!)</f>
        <v>#REF!</v>
      </c>
      <c r="AU41" s="63" t="e">
        <f t="shared" si="133"/>
        <v>#REF!</v>
      </c>
      <c r="AV41" s="66"/>
    </row>
    <row r="42" spans="1:48" s="61" customFormat="1" ht="20.25" customHeight="1">
      <c r="A42" s="56" t="e">
        <f>#REF!</f>
        <v>#REF!</v>
      </c>
      <c r="B42" s="71" t="e">
        <f>#REF!</f>
        <v>#REF!</v>
      </c>
      <c r="C42" s="65">
        <v>7</v>
      </c>
      <c r="D42" s="62">
        <v>21</v>
      </c>
      <c r="E42" s="62">
        <v>3</v>
      </c>
      <c r="F42" s="62"/>
      <c r="G42" s="257">
        <f t="shared" si="20"/>
        <v>31</v>
      </c>
      <c r="H42" s="257"/>
      <c r="I42" s="257">
        <v>5</v>
      </c>
      <c r="J42" s="257">
        <f t="shared" si="21"/>
        <v>5</v>
      </c>
      <c r="K42" s="62"/>
      <c r="L42" s="62"/>
      <c r="M42" s="62"/>
      <c r="N42" s="62"/>
      <c r="O42" s="72" t="e">
        <f>#REF!</f>
        <v>#REF!</v>
      </c>
      <c r="P42" s="62" t="e">
        <f>SUMPRODUCT(($O42=#REF!)*(#REF!))</f>
        <v>#REF!</v>
      </c>
      <c r="Q42" s="62" t="e">
        <f>#REF!</f>
        <v>#REF!</v>
      </c>
      <c r="R42" s="312">
        <f t="shared" si="2"/>
        <v>36</v>
      </c>
      <c r="S42" s="62" t="e">
        <f>#REF!</f>
        <v>#REF!</v>
      </c>
      <c r="T42" s="63" t="e">
        <f>SUMPRODUCT((#REF!=$O42)*(#REF!=T$3)*#REF!)</f>
        <v>#REF!</v>
      </c>
      <c r="U42" s="63" t="e">
        <f t="shared" si="120"/>
        <v>#REF!</v>
      </c>
      <c r="V42" s="63" t="e">
        <f>SUMPRODUCT((#REF!=$O42)*(#REF!=V$3)*#REF!)</f>
        <v>#REF!</v>
      </c>
      <c r="W42" s="63" t="e">
        <f t="shared" si="121"/>
        <v>#REF!</v>
      </c>
      <c r="X42" s="63" t="e">
        <f>SUMPRODUCT((#REF!=$O42)*(#REF!=X$3)*#REF!)</f>
        <v>#REF!</v>
      </c>
      <c r="Y42" s="63" t="e">
        <f t="shared" si="122"/>
        <v>#REF!</v>
      </c>
      <c r="Z42" s="63" t="e">
        <f>SUMPRODUCT((#REF!=$O42)*(#REF!=Z$3)*#REF!)</f>
        <v>#REF!</v>
      </c>
      <c r="AA42" s="63" t="e">
        <f t="shared" si="123"/>
        <v>#REF!</v>
      </c>
      <c r="AB42" s="63" t="e">
        <f>SUMPRODUCT((#REF!=$O42)*(#REF!=AB$3)*#REF!)</f>
        <v>#REF!</v>
      </c>
      <c r="AC42" s="63" t="e">
        <f t="shared" si="124"/>
        <v>#REF!</v>
      </c>
      <c r="AD42" s="63" t="e">
        <f>SUMPRODUCT((#REF!=$O42)*(#REF!=AD$3)*#REF!)</f>
        <v>#REF!</v>
      </c>
      <c r="AE42" s="63" t="e">
        <f t="shared" si="125"/>
        <v>#REF!</v>
      </c>
      <c r="AF42" s="63" t="e">
        <f>SUMPRODUCT((#REF!=$O42)*(#REF!=AF$3)*#REF!)</f>
        <v>#REF!</v>
      </c>
      <c r="AG42" s="63" t="e">
        <f t="shared" si="126"/>
        <v>#REF!</v>
      </c>
      <c r="AH42" s="63" t="e">
        <f>SUMPRODUCT((#REF!=$O42)*(#REF!=AH$3)*#REF!)</f>
        <v>#REF!</v>
      </c>
      <c r="AI42" s="63" t="e">
        <f t="shared" si="127"/>
        <v>#REF!</v>
      </c>
      <c r="AJ42" s="63" t="e">
        <f>SUMPRODUCT((#REF!=$O42)*(#REF!=AJ$3)*#REF!)</f>
        <v>#REF!</v>
      </c>
      <c r="AK42" s="63" t="e">
        <f t="shared" si="128"/>
        <v>#REF!</v>
      </c>
      <c r="AL42" s="63" t="e">
        <f>SUMPRODUCT((#REF!=$O42)*(#REF!=AL$3)*#REF!)</f>
        <v>#REF!</v>
      </c>
      <c r="AM42" s="63" t="e">
        <f t="shared" si="129"/>
        <v>#REF!</v>
      </c>
      <c r="AN42" s="63" t="e">
        <f>SUMPRODUCT((#REF!=$O42)*(#REF!=AN$3)*#REF!)</f>
        <v>#REF!</v>
      </c>
      <c r="AO42" s="63" t="e">
        <f t="shared" si="130"/>
        <v>#REF!</v>
      </c>
      <c r="AP42" s="63" t="e">
        <f>SUMPRODUCT((#REF!=$O42)*(#REF!=AP$3)*#REF!)</f>
        <v>#REF!</v>
      </c>
      <c r="AQ42" s="63" t="e">
        <f t="shared" si="131"/>
        <v>#REF!</v>
      </c>
      <c r="AR42" s="63" t="e">
        <f>SUMPRODUCT((#REF!=$O42)*(#REF!=AR$3)*#REF!)</f>
        <v>#REF!</v>
      </c>
      <c r="AS42" s="63" t="e">
        <f t="shared" si="132"/>
        <v>#REF!</v>
      </c>
      <c r="AT42" s="63" t="e">
        <f>SUMPRODUCT((#REF!=$O42)*(#REF!=AT$3)*#REF!)</f>
        <v>#REF!</v>
      </c>
      <c r="AU42" s="63" t="e">
        <f t="shared" si="133"/>
        <v>#REF!</v>
      </c>
      <c r="AV42" s="66"/>
    </row>
    <row r="43" spans="1:48" s="61" customFormat="1" ht="20.25" customHeight="1">
      <c r="A43" s="56" t="e">
        <f>#REF!</f>
        <v>#REF!</v>
      </c>
      <c r="B43" s="71" t="e">
        <f>#REF!</f>
        <v>#REF!</v>
      </c>
      <c r="C43" s="65"/>
      <c r="D43" s="62"/>
      <c r="E43" s="62"/>
      <c r="F43" s="62">
        <v>40</v>
      </c>
      <c r="G43" s="257">
        <f t="shared" si="20"/>
        <v>40</v>
      </c>
      <c r="H43" s="257"/>
      <c r="I43" s="257">
        <v>5</v>
      </c>
      <c r="J43" s="257">
        <f t="shared" si="21"/>
        <v>5</v>
      </c>
      <c r="K43" s="62"/>
      <c r="L43" s="62"/>
      <c r="M43" s="62"/>
      <c r="N43" s="62"/>
      <c r="O43" s="65" t="e">
        <f>#REF!</f>
        <v>#REF!</v>
      </c>
      <c r="P43" s="62" t="e">
        <f>SUMPRODUCT(($O43=#REF!)*(#REF!))</f>
        <v>#REF!</v>
      </c>
      <c r="Q43" s="62" t="e">
        <f>#REF!</f>
        <v>#REF!</v>
      </c>
      <c r="R43" s="312">
        <f t="shared" si="2"/>
        <v>45</v>
      </c>
      <c r="S43" s="62" t="e">
        <f>#REF!</f>
        <v>#REF!</v>
      </c>
      <c r="T43" s="63" t="e">
        <f>SUMPRODUCT((#REF!=$O43)*(#REF!=T$3)*#REF!)</f>
        <v>#REF!</v>
      </c>
      <c r="U43" s="63" t="e">
        <f t="shared" ref="U43:U50" si="148">(T43*$R43)</f>
        <v>#REF!</v>
      </c>
      <c r="V43" s="63" t="e">
        <f>SUMPRODUCT((#REF!=$O43)*(#REF!=V$3)*#REF!)</f>
        <v>#REF!</v>
      </c>
      <c r="W43" s="63" t="e">
        <f t="shared" ref="W43:W50" si="149">(V43*$R43)</f>
        <v>#REF!</v>
      </c>
      <c r="X43" s="63" t="e">
        <f>SUMPRODUCT((#REF!=$O43)*(#REF!=X$3)*#REF!)</f>
        <v>#REF!</v>
      </c>
      <c r="Y43" s="63" t="e">
        <f t="shared" ref="Y43:Y50" si="150">(X43*$R43)</f>
        <v>#REF!</v>
      </c>
      <c r="Z43" s="63" t="e">
        <f>SUMPRODUCT((#REF!=$O43)*(#REF!=Z$3)*#REF!)</f>
        <v>#REF!</v>
      </c>
      <c r="AA43" s="63" t="e">
        <f t="shared" ref="AA43:AA50" si="151">(Z43*$R43)</f>
        <v>#REF!</v>
      </c>
      <c r="AB43" s="63" t="e">
        <f>SUMPRODUCT((#REF!=$O43)*(#REF!=AB$3)*#REF!)</f>
        <v>#REF!</v>
      </c>
      <c r="AC43" s="63" t="e">
        <f t="shared" ref="AC43:AC50" si="152">(AB43*$R43)</f>
        <v>#REF!</v>
      </c>
      <c r="AD43" s="63" t="e">
        <f>SUMPRODUCT((#REF!=$O43)*(#REF!=AD$3)*#REF!)</f>
        <v>#REF!</v>
      </c>
      <c r="AE43" s="63" t="e">
        <f t="shared" ref="AE43:AE50" si="153">(AD43*$R43)</f>
        <v>#REF!</v>
      </c>
      <c r="AF43" s="63" t="e">
        <f>SUMPRODUCT((#REF!=$O43)*(#REF!=AF$3)*#REF!)</f>
        <v>#REF!</v>
      </c>
      <c r="AG43" s="63" t="e">
        <f t="shared" ref="AG43:AG50" si="154">(AF43*$R43)</f>
        <v>#REF!</v>
      </c>
      <c r="AH43" s="63" t="e">
        <f>SUMPRODUCT((#REF!=$O43)*(#REF!=AH$3)*#REF!)</f>
        <v>#REF!</v>
      </c>
      <c r="AI43" s="63" t="e">
        <f t="shared" ref="AI43:AI50" si="155">(AH43*$R43)</f>
        <v>#REF!</v>
      </c>
      <c r="AJ43" s="63" t="e">
        <f>SUMPRODUCT((#REF!=$O43)*(#REF!=AJ$3)*#REF!)</f>
        <v>#REF!</v>
      </c>
      <c r="AK43" s="63" t="e">
        <f t="shared" ref="AK43:AK50" si="156">(AJ43*$R43)</f>
        <v>#REF!</v>
      </c>
      <c r="AL43" s="63" t="e">
        <f>SUMPRODUCT((#REF!=$O43)*(#REF!=AL$3)*#REF!)</f>
        <v>#REF!</v>
      </c>
      <c r="AM43" s="63" t="e">
        <f t="shared" ref="AM43:AM50" si="157">(AL43*$R43)</f>
        <v>#REF!</v>
      </c>
      <c r="AN43" s="63" t="e">
        <f>SUMPRODUCT((#REF!=$O43)*(#REF!=AN$3)*#REF!)</f>
        <v>#REF!</v>
      </c>
      <c r="AO43" s="63" t="e">
        <f t="shared" ref="AO43:AO50" si="158">(AN43*$R43)</f>
        <v>#REF!</v>
      </c>
      <c r="AP43" s="63" t="e">
        <f>SUMPRODUCT((#REF!=$O43)*(#REF!=AP$3)*#REF!)</f>
        <v>#REF!</v>
      </c>
      <c r="AQ43" s="63" t="e">
        <f t="shared" ref="AQ43:AQ50" si="159">(AP43*$R43)</f>
        <v>#REF!</v>
      </c>
      <c r="AR43" s="63" t="e">
        <f>SUMPRODUCT((#REF!=$O43)*(#REF!=AR$3)*#REF!)</f>
        <v>#REF!</v>
      </c>
      <c r="AS43" s="63" t="e">
        <f t="shared" ref="AS43:AS50" si="160">(AR43*$R43)</f>
        <v>#REF!</v>
      </c>
      <c r="AT43" s="63" t="e">
        <f>SUMPRODUCT((#REF!=$O43)*(#REF!=AT$3)*#REF!)</f>
        <v>#REF!</v>
      </c>
      <c r="AU43" s="63" t="e">
        <f t="shared" ref="AU43:AU50" si="161">(AT43*$R43)</f>
        <v>#REF!</v>
      </c>
      <c r="AV43" s="66"/>
    </row>
    <row r="44" spans="1:48" s="79" customFormat="1" ht="20.25" customHeight="1">
      <c r="A44" s="80" t="e">
        <f>#REF!</f>
        <v>#REF!</v>
      </c>
      <c r="B44" s="91" t="e">
        <f>#REF!</f>
        <v>#REF!</v>
      </c>
      <c r="C44" s="85">
        <v>26</v>
      </c>
      <c r="D44" s="83"/>
      <c r="E44" s="83">
        <v>2</v>
      </c>
      <c r="F44" s="83"/>
      <c r="G44" s="257">
        <f t="shared" si="20"/>
        <v>28</v>
      </c>
      <c r="H44" s="257"/>
      <c r="I44" s="257"/>
      <c r="J44" s="257">
        <f t="shared" si="21"/>
        <v>0</v>
      </c>
      <c r="K44" s="83"/>
      <c r="L44" s="83"/>
      <c r="M44" s="83"/>
      <c r="N44" s="83"/>
      <c r="O44" s="85" t="e">
        <f>#REF!</f>
        <v>#REF!</v>
      </c>
      <c r="P44" s="83" t="e">
        <f>SUMPRODUCT(($O44=#REF!)*(#REF!))</f>
        <v>#REF!</v>
      </c>
      <c r="Q44" s="83" t="e">
        <f>#REF!</f>
        <v>#REF!</v>
      </c>
      <c r="R44" s="312">
        <f t="shared" si="2"/>
        <v>28</v>
      </c>
      <c r="S44" s="83" t="e">
        <f>#REF!</f>
        <v>#REF!</v>
      </c>
      <c r="T44" s="84" t="e">
        <f>SUMPRODUCT((#REF!=$O44)*(#REF!=T$3)*#REF!)</f>
        <v>#REF!</v>
      </c>
      <c r="U44" s="84" t="e">
        <f t="shared" si="148"/>
        <v>#REF!</v>
      </c>
      <c r="V44" s="84" t="e">
        <f>SUMPRODUCT((#REF!=$O44)*(#REF!=V$3)*#REF!)</f>
        <v>#REF!</v>
      </c>
      <c r="W44" s="84" t="e">
        <f t="shared" si="149"/>
        <v>#REF!</v>
      </c>
      <c r="X44" s="84" t="e">
        <f>SUMPRODUCT((#REF!=$O44)*(#REF!=X$3)*#REF!)</f>
        <v>#REF!</v>
      </c>
      <c r="Y44" s="84" t="e">
        <f t="shared" si="150"/>
        <v>#REF!</v>
      </c>
      <c r="Z44" s="84" t="e">
        <f>SUMPRODUCT((#REF!=$O44)*(#REF!=Z$3)*#REF!)</f>
        <v>#REF!</v>
      </c>
      <c r="AA44" s="84" t="e">
        <f t="shared" si="151"/>
        <v>#REF!</v>
      </c>
      <c r="AB44" s="84" t="e">
        <f>SUMPRODUCT((#REF!=$O44)*(#REF!=AB$3)*#REF!)</f>
        <v>#REF!</v>
      </c>
      <c r="AC44" s="84" t="e">
        <f t="shared" si="152"/>
        <v>#REF!</v>
      </c>
      <c r="AD44" s="84" t="e">
        <f>SUMPRODUCT((#REF!=$O44)*(#REF!=AD$3)*#REF!)</f>
        <v>#REF!</v>
      </c>
      <c r="AE44" s="84" t="e">
        <f t="shared" si="153"/>
        <v>#REF!</v>
      </c>
      <c r="AF44" s="84" t="e">
        <f>SUMPRODUCT((#REF!=$O44)*(#REF!=AF$3)*#REF!)</f>
        <v>#REF!</v>
      </c>
      <c r="AG44" s="84" t="e">
        <f t="shared" si="154"/>
        <v>#REF!</v>
      </c>
      <c r="AH44" s="84" t="e">
        <f>SUMPRODUCT((#REF!=$O44)*(#REF!=AH$3)*#REF!)</f>
        <v>#REF!</v>
      </c>
      <c r="AI44" s="84" t="e">
        <f t="shared" si="155"/>
        <v>#REF!</v>
      </c>
      <c r="AJ44" s="84" t="e">
        <f>SUMPRODUCT((#REF!=$O44)*(#REF!=AJ$3)*#REF!)</f>
        <v>#REF!</v>
      </c>
      <c r="AK44" s="84" t="e">
        <f t="shared" si="156"/>
        <v>#REF!</v>
      </c>
      <c r="AL44" s="84" t="e">
        <f>SUMPRODUCT((#REF!=$O44)*(#REF!=AL$3)*#REF!)</f>
        <v>#REF!</v>
      </c>
      <c r="AM44" s="84" t="e">
        <f t="shared" si="157"/>
        <v>#REF!</v>
      </c>
      <c r="AN44" s="84" t="e">
        <f>SUMPRODUCT((#REF!=$O44)*(#REF!=AN$3)*#REF!)</f>
        <v>#REF!</v>
      </c>
      <c r="AO44" s="84" t="e">
        <f t="shared" si="158"/>
        <v>#REF!</v>
      </c>
      <c r="AP44" s="84" t="e">
        <f>SUMPRODUCT((#REF!=$O44)*(#REF!=AP$3)*#REF!)</f>
        <v>#REF!</v>
      </c>
      <c r="AQ44" s="84" t="e">
        <f t="shared" si="159"/>
        <v>#REF!</v>
      </c>
      <c r="AR44" s="84" t="e">
        <f>SUMPRODUCT((#REF!=$O44)*(#REF!=AR$3)*#REF!)</f>
        <v>#REF!</v>
      </c>
      <c r="AS44" s="84" t="e">
        <f t="shared" si="160"/>
        <v>#REF!</v>
      </c>
      <c r="AT44" s="84" t="e">
        <f>SUMPRODUCT((#REF!=$O44)*(#REF!=AT$3)*#REF!)</f>
        <v>#REF!</v>
      </c>
      <c r="AU44" s="84" t="e">
        <f t="shared" si="161"/>
        <v>#REF!</v>
      </c>
      <c r="AV44" s="86"/>
    </row>
    <row r="45" spans="1:48" s="79" customFormat="1" ht="20.25" customHeight="1">
      <c r="A45" s="80" t="e">
        <f>#REF!</f>
        <v>#REF!</v>
      </c>
      <c r="B45" s="91" t="e">
        <f>#REF!</f>
        <v>#REF!</v>
      </c>
      <c r="C45" s="85">
        <v>4</v>
      </c>
      <c r="D45" s="83">
        <v>16</v>
      </c>
      <c r="E45" s="83">
        <v>2</v>
      </c>
      <c r="F45" s="83"/>
      <c r="G45" s="257">
        <f t="shared" si="20"/>
        <v>22</v>
      </c>
      <c r="H45" s="257"/>
      <c r="I45" s="257"/>
      <c r="J45" s="257">
        <f t="shared" si="21"/>
        <v>0</v>
      </c>
      <c r="K45" s="83"/>
      <c r="L45" s="83"/>
      <c r="M45" s="83"/>
      <c r="N45" s="83"/>
      <c r="O45" s="113" t="e">
        <f>#REF!</f>
        <v>#REF!</v>
      </c>
      <c r="P45" s="83" t="e">
        <f>SUMPRODUCT(($O45=#REF!)*(#REF!))</f>
        <v>#REF!</v>
      </c>
      <c r="Q45" s="83" t="e">
        <f>#REF!</f>
        <v>#REF!</v>
      </c>
      <c r="R45" s="312">
        <f t="shared" si="2"/>
        <v>22</v>
      </c>
      <c r="S45" s="83" t="e">
        <f>#REF!</f>
        <v>#REF!</v>
      </c>
      <c r="T45" s="84" t="e">
        <f>SUMPRODUCT((#REF!=$O45)*(#REF!=T$3)*#REF!)</f>
        <v>#REF!</v>
      </c>
      <c r="U45" s="84" t="e">
        <f t="shared" si="148"/>
        <v>#REF!</v>
      </c>
      <c r="V45" s="84" t="e">
        <f>SUMPRODUCT((#REF!=$O45)*(#REF!=V$3)*#REF!)</f>
        <v>#REF!</v>
      </c>
      <c r="W45" s="84" t="e">
        <f t="shared" si="149"/>
        <v>#REF!</v>
      </c>
      <c r="X45" s="84" t="e">
        <f>SUMPRODUCT((#REF!=$O45)*(#REF!=X$3)*#REF!)</f>
        <v>#REF!</v>
      </c>
      <c r="Y45" s="84" t="e">
        <f t="shared" si="150"/>
        <v>#REF!</v>
      </c>
      <c r="Z45" s="84" t="e">
        <f>SUMPRODUCT((#REF!=$O45)*(#REF!=Z$3)*#REF!)</f>
        <v>#REF!</v>
      </c>
      <c r="AA45" s="84" t="e">
        <f t="shared" si="151"/>
        <v>#REF!</v>
      </c>
      <c r="AB45" s="84" t="e">
        <f>SUMPRODUCT((#REF!=$O45)*(#REF!=AB$3)*#REF!)</f>
        <v>#REF!</v>
      </c>
      <c r="AC45" s="84" t="e">
        <f t="shared" si="152"/>
        <v>#REF!</v>
      </c>
      <c r="AD45" s="84" t="e">
        <f>SUMPRODUCT((#REF!=$O45)*(#REF!=AD$3)*#REF!)</f>
        <v>#REF!</v>
      </c>
      <c r="AE45" s="84" t="e">
        <f t="shared" si="153"/>
        <v>#REF!</v>
      </c>
      <c r="AF45" s="84" t="e">
        <f>SUMPRODUCT((#REF!=$O45)*(#REF!=AF$3)*#REF!)</f>
        <v>#REF!</v>
      </c>
      <c r="AG45" s="84" t="e">
        <f t="shared" si="154"/>
        <v>#REF!</v>
      </c>
      <c r="AH45" s="84" t="e">
        <f>SUMPRODUCT((#REF!=$O45)*(#REF!=AH$3)*#REF!)</f>
        <v>#REF!</v>
      </c>
      <c r="AI45" s="84" t="e">
        <f t="shared" si="155"/>
        <v>#REF!</v>
      </c>
      <c r="AJ45" s="84" t="e">
        <f>SUMPRODUCT((#REF!=$O45)*(#REF!=AJ$3)*#REF!)</f>
        <v>#REF!</v>
      </c>
      <c r="AK45" s="84" t="e">
        <f t="shared" si="156"/>
        <v>#REF!</v>
      </c>
      <c r="AL45" s="84" t="e">
        <f>SUMPRODUCT((#REF!=$O45)*(#REF!=AL$3)*#REF!)</f>
        <v>#REF!</v>
      </c>
      <c r="AM45" s="84" t="e">
        <f t="shared" si="157"/>
        <v>#REF!</v>
      </c>
      <c r="AN45" s="84" t="e">
        <f>SUMPRODUCT((#REF!=$O45)*(#REF!=AN$3)*#REF!)</f>
        <v>#REF!</v>
      </c>
      <c r="AO45" s="84" t="e">
        <f t="shared" si="158"/>
        <v>#REF!</v>
      </c>
      <c r="AP45" s="84" t="e">
        <f>SUMPRODUCT((#REF!=$O45)*(#REF!=AP$3)*#REF!)</f>
        <v>#REF!</v>
      </c>
      <c r="AQ45" s="84" t="e">
        <f t="shared" si="159"/>
        <v>#REF!</v>
      </c>
      <c r="AR45" s="84" t="e">
        <f>SUMPRODUCT((#REF!=$O45)*(#REF!=AR$3)*#REF!)</f>
        <v>#REF!</v>
      </c>
      <c r="AS45" s="84" t="e">
        <f t="shared" si="160"/>
        <v>#REF!</v>
      </c>
      <c r="AT45" s="84" t="e">
        <f>SUMPRODUCT((#REF!=$O45)*(#REF!=AT$3)*#REF!)</f>
        <v>#REF!</v>
      </c>
      <c r="AU45" s="84" t="e">
        <f t="shared" si="161"/>
        <v>#REF!</v>
      </c>
      <c r="AV45" s="86"/>
    </row>
    <row r="46" spans="1:48" s="61" customFormat="1" ht="20.25" customHeight="1">
      <c r="A46" s="56" t="e">
        <f>#REF!</f>
        <v>#REF!</v>
      </c>
      <c r="B46" s="71" t="e">
        <f>#REF!</f>
        <v>#REF!</v>
      </c>
      <c r="C46" s="65">
        <v>2</v>
      </c>
      <c r="D46" s="62">
        <v>8</v>
      </c>
      <c r="E46" s="62">
        <v>1</v>
      </c>
      <c r="F46" s="62"/>
      <c r="G46" s="257">
        <f t="shared" si="20"/>
        <v>11</v>
      </c>
      <c r="H46" s="257"/>
      <c r="I46" s="257"/>
      <c r="J46" s="257">
        <f t="shared" si="21"/>
        <v>0</v>
      </c>
      <c r="K46" s="62"/>
      <c r="L46" s="62"/>
      <c r="M46" s="62"/>
      <c r="N46" s="62"/>
      <c r="O46" s="65" t="e">
        <f>#REF!</f>
        <v>#REF!</v>
      </c>
      <c r="P46" s="62" t="e">
        <f>SUMPRODUCT(($O46=#REF!)*(#REF!))</f>
        <v>#REF!</v>
      </c>
      <c r="Q46" s="62" t="e">
        <f>#REF!</f>
        <v>#REF!</v>
      </c>
      <c r="R46" s="312">
        <f t="shared" si="2"/>
        <v>11</v>
      </c>
      <c r="S46" s="62" t="e">
        <f>#REF!</f>
        <v>#REF!</v>
      </c>
      <c r="T46" s="63" t="e">
        <f>SUMPRODUCT((#REF!=$O46)*(#REF!=T$3)*#REF!)</f>
        <v>#REF!</v>
      </c>
      <c r="U46" s="63" t="e">
        <f t="shared" si="148"/>
        <v>#REF!</v>
      </c>
      <c r="V46" s="63" t="e">
        <f>SUMPRODUCT((#REF!=$O46)*(#REF!=V$3)*#REF!)</f>
        <v>#REF!</v>
      </c>
      <c r="W46" s="63" t="e">
        <f t="shared" si="149"/>
        <v>#REF!</v>
      </c>
      <c r="X46" s="63" t="e">
        <f>SUMPRODUCT((#REF!=$O46)*(#REF!=X$3)*#REF!)</f>
        <v>#REF!</v>
      </c>
      <c r="Y46" s="63" t="e">
        <f t="shared" si="150"/>
        <v>#REF!</v>
      </c>
      <c r="Z46" s="63" t="e">
        <f>SUMPRODUCT((#REF!=$O46)*(#REF!=Z$3)*#REF!)</f>
        <v>#REF!</v>
      </c>
      <c r="AA46" s="63" t="e">
        <f t="shared" si="151"/>
        <v>#REF!</v>
      </c>
      <c r="AB46" s="63" t="e">
        <f>SUMPRODUCT((#REF!=$O46)*(#REF!=AB$3)*#REF!)</f>
        <v>#REF!</v>
      </c>
      <c r="AC46" s="63" t="e">
        <f t="shared" si="152"/>
        <v>#REF!</v>
      </c>
      <c r="AD46" s="63" t="e">
        <f>SUMPRODUCT((#REF!=$O46)*(#REF!=AD$3)*#REF!)</f>
        <v>#REF!</v>
      </c>
      <c r="AE46" s="63" t="e">
        <f t="shared" si="153"/>
        <v>#REF!</v>
      </c>
      <c r="AF46" s="63" t="e">
        <f>SUMPRODUCT((#REF!=$O46)*(#REF!=AF$3)*#REF!)</f>
        <v>#REF!</v>
      </c>
      <c r="AG46" s="63" t="e">
        <f t="shared" si="154"/>
        <v>#REF!</v>
      </c>
      <c r="AH46" s="63" t="e">
        <f>SUMPRODUCT((#REF!=$O46)*(#REF!=AH$3)*#REF!)</f>
        <v>#REF!</v>
      </c>
      <c r="AI46" s="63" t="e">
        <f t="shared" si="155"/>
        <v>#REF!</v>
      </c>
      <c r="AJ46" s="63" t="e">
        <f>SUMPRODUCT((#REF!=$O46)*(#REF!=AJ$3)*#REF!)</f>
        <v>#REF!</v>
      </c>
      <c r="AK46" s="63" t="e">
        <f t="shared" si="156"/>
        <v>#REF!</v>
      </c>
      <c r="AL46" s="63" t="e">
        <f>SUMPRODUCT((#REF!=$O46)*(#REF!=AL$3)*#REF!)</f>
        <v>#REF!</v>
      </c>
      <c r="AM46" s="63" t="e">
        <f t="shared" si="157"/>
        <v>#REF!</v>
      </c>
      <c r="AN46" s="63" t="e">
        <f>SUMPRODUCT((#REF!=$O46)*(#REF!=AN$3)*#REF!)</f>
        <v>#REF!</v>
      </c>
      <c r="AO46" s="63" t="e">
        <f t="shared" si="158"/>
        <v>#REF!</v>
      </c>
      <c r="AP46" s="63" t="e">
        <f>SUMPRODUCT((#REF!=$O46)*(#REF!=AP$3)*#REF!)</f>
        <v>#REF!</v>
      </c>
      <c r="AQ46" s="63" t="e">
        <f t="shared" si="159"/>
        <v>#REF!</v>
      </c>
      <c r="AR46" s="63" t="e">
        <f>SUMPRODUCT((#REF!=$O46)*(#REF!=AR$3)*#REF!)</f>
        <v>#REF!</v>
      </c>
      <c r="AS46" s="63" t="e">
        <f t="shared" si="160"/>
        <v>#REF!</v>
      </c>
      <c r="AT46" s="63" t="e">
        <f>SUMPRODUCT((#REF!=$O46)*(#REF!=AT$3)*#REF!)</f>
        <v>#REF!</v>
      </c>
      <c r="AU46" s="63" t="e">
        <f t="shared" si="161"/>
        <v>#REF!</v>
      </c>
      <c r="AV46" s="66"/>
    </row>
    <row r="47" spans="1:48" s="61" customFormat="1" ht="20.25" customHeight="1">
      <c r="A47" s="56" t="e">
        <f>#REF!</f>
        <v>#REF!</v>
      </c>
      <c r="B47" s="71" t="e">
        <f>#REF!</f>
        <v>#REF!</v>
      </c>
      <c r="C47" s="65"/>
      <c r="D47" s="62"/>
      <c r="E47" s="62"/>
      <c r="F47" s="62">
        <v>2</v>
      </c>
      <c r="G47" s="257">
        <f t="shared" si="20"/>
        <v>2</v>
      </c>
      <c r="H47" s="257"/>
      <c r="I47" s="257"/>
      <c r="J47" s="257">
        <f t="shared" si="21"/>
        <v>0</v>
      </c>
      <c r="K47" s="62"/>
      <c r="L47" s="62"/>
      <c r="M47" s="62"/>
      <c r="N47" s="62"/>
      <c r="O47" s="72" t="e">
        <f>#REF!</f>
        <v>#REF!</v>
      </c>
      <c r="P47" s="94" t="e">
        <f>SUMPRODUCT(($O47=#REF!)*(#REF!))</f>
        <v>#REF!</v>
      </c>
      <c r="Q47" s="62" t="e">
        <f>#REF!</f>
        <v>#REF!</v>
      </c>
      <c r="R47" s="312">
        <f t="shared" si="2"/>
        <v>2</v>
      </c>
      <c r="S47" s="62" t="e">
        <f>#REF!</f>
        <v>#REF!</v>
      </c>
      <c r="T47" s="63" t="e">
        <f>SUMPRODUCT((#REF!=$O47)*(#REF!=T$3)*#REF!)</f>
        <v>#REF!</v>
      </c>
      <c r="U47" s="63" t="e">
        <f t="shared" si="148"/>
        <v>#REF!</v>
      </c>
      <c r="V47" s="63" t="e">
        <f>SUMPRODUCT((#REF!=$O47)*(#REF!=V$3)*#REF!)</f>
        <v>#REF!</v>
      </c>
      <c r="W47" s="63" t="e">
        <f t="shared" si="149"/>
        <v>#REF!</v>
      </c>
      <c r="X47" s="63" t="e">
        <f>SUMPRODUCT((#REF!=$O47)*(#REF!=X$3)*#REF!)</f>
        <v>#REF!</v>
      </c>
      <c r="Y47" s="63" t="e">
        <f t="shared" si="150"/>
        <v>#REF!</v>
      </c>
      <c r="Z47" s="63" t="e">
        <f>SUMPRODUCT((#REF!=$O47)*(#REF!=Z$3)*#REF!)</f>
        <v>#REF!</v>
      </c>
      <c r="AA47" s="63" t="e">
        <f t="shared" si="151"/>
        <v>#REF!</v>
      </c>
      <c r="AB47" s="63" t="e">
        <f>SUMPRODUCT((#REF!=$O47)*(#REF!=AB$3)*#REF!)</f>
        <v>#REF!</v>
      </c>
      <c r="AC47" s="63" t="e">
        <f t="shared" si="152"/>
        <v>#REF!</v>
      </c>
      <c r="AD47" s="63" t="e">
        <f>SUMPRODUCT((#REF!=$O47)*(#REF!=AD$3)*#REF!)</f>
        <v>#REF!</v>
      </c>
      <c r="AE47" s="63" t="e">
        <f t="shared" si="153"/>
        <v>#REF!</v>
      </c>
      <c r="AF47" s="63" t="e">
        <f>SUMPRODUCT((#REF!=$O47)*(#REF!=AF$3)*#REF!)</f>
        <v>#REF!</v>
      </c>
      <c r="AG47" s="63" t="e">
        <f t="shared" si="154"/>
        <v>#REF!</v>
      </c>
      <c r="AH47" s="63" t="e">
        <f>SUMPRODUCT((#REF!=$O47)*(#REF!=AH$3)*#REF!)</f>
        <v>#REF!</v>
      </c>
      <c r="AI47" s="63" t="e">
        <f t="shared" si="155"/>
        <v>#REF!</v>
      </c>
      <c r="AJ47" s="63" t="e">
        <f>SUMPRODUCT((#REF!=$O47)*(#REF!=AJ$3)*#REF!)</f>
        <v>#REF!</v>
      </c>
      <c r="AK47" s="63" t="e">
        <f t="shared" si="156"/>
        <v>#REF!</v>
      </c>
      <c r="AL47" s="63" t="e">
        <f>SUMPRODUCT((#REF!=$O47)*(#REF!=AL$3)*#REF!)</f>
        <v>#REF!</v>
      </c>
      <c r="AM47" s="63" t="e">
        <f t="shared" si="157"/>
        <v>#REF!</v>
      </c>
      <c r="AN47" s="63" t="e">
        <f>SUMPRODUCT((#REF!=$O47)*(#REF!=AN$3)*#REF!)</f>
        <v>#REF!</v>
      </c>
      <c r="AO47" s="63" t="e">
        <f t="shared" si="158"/>
        <v>#REF!</v>
      </c>
      <c r="AP47" s="63" t="e">
        <f>SUMPRODUCT((#REF!=$O47)*(#REF!=AP$3)*#REF!)</f>
        <v>#REF!</v>
      </c>
      <c r="AQ47" s="63" t="e">
        <f t="shared" si="159"/>
        <v>#REF!</v>
      </c>
      <c r="AR47" s="63" t="e">
        <f>SUMPRODUCT((#REF!=$O47)*(#REF!=AR$3)*#REF!)</f>
        <v>#REF!</v>
      </c>
      <c r="AS47" s="63" t="e">
        <f t="shared" si="160"/>
        <v>#REF!</v>
      </c>
      <c r="AT47" s="63" t="e">
        <f>SUMPRODUCT((#REF!=$O47)*(#REF!=AT$3)*#REF!)</f>
        <v>#REF!</v>
      </c>
      <c r="AU47" s="63" t="e">
        <f t="shared" si="161"/>
        <v>#REF!</v>
      </c>
      <c r="AV47" s="66"/>
    </row>
    <row r="48" spans="1:48" s="61" customFormat="1" ht="20.25" customHeight="1">
      <c r="A48" s="56" t="e">
        <f>#REF!</f>
        <v>#REF!</v>
      </c>
      <c r="B48" s="71" t="e">
        <f>#REF!</f>
        <v>#REF!</v>
      </c>
      <c r="C48" s="65">
        <v>4</v>
      </c>
      <c r="D48" s="62">
        <v>16</v>
      </c>
      <c r="E48" s="62">
        <v>2</v>
      </c>
      <c r="F48" s="62"/>
      <c r="G48" s="257">
        <f t="shared" si="20"/>
        <v>22</v>
      </c>
      <c r="H48" s="257"/>
      <c r="I48" s="257"/>
      <c r="J48" s="257">
        <f t="shared" si="21"/>
        <v>0</v>
      </c>
      <c r="K48" s="62"/>
      <c r="L48" s="62"/>
      <c r="M48" s="62"/>
      <c r="N48" s="62"/>
      <c r="O48" s="96" t="e">
        <f>#REF!</f>
        <v>#REF!</v>
      </c>
      <c r="P48" s="62" t="e">
        <f>SUMPRODUCT(($O48=#REF!)*(#REF!))</f>
        <v>#REF!</v>
      </c>
      <c r="Q48" s="62" t="e">
        <f>#REF!</f>
        <v>#REF!</v>
      </c>
      <c r="R48" s="312">
        <f t="shared" si="2"/>
        <v>22</v>
      </c>
      <c r="S48" s="62" t="e">
        <f>#REF!</f>
        <v>#REF!</v>
      </c>
      <c r="T48" s="63" t="e">
        <f>SUMPRODUCT((#REF!=$O48)*(#REF!=T$3)*#REF!)</f>
        <v>#REF!</v>
      </c>
      <c r="U48" s="63" t="e">
        <f t="shared" si="148"/>
        <v>#REF!</v>
      </c>
      <c r="V48" s="63" t="e">
        <f>SUMPRODUCT((#REF!=$O48)*(#REF!=V$3)*#REF!)</f>
        <v>#REF!</v>
      </c>
      <c r="W48" s="63" t="e">
        <f t="shared" si="149"/>
        <v>#REF!</v>
      </c>
      <c r="X48" s="63" t="e">
        <f>SUMPRODUCT((#REF!=$O48)*(#REF!=X$3)*#REF!)</f>
        <v>#REF!</v>
      </c>
      <c r="Y48" s="63" t="e">
        <f t="shared" si="150"/>
        <v>#REF!</v>
      </c>
      <c r="Z48" s="63" t="e">
        <f>SUMPRODUCT((#REF!=$O48)*(#REF!=Z$3)*#REF!)</f>
        <v>#REF!</v>
      </c>
      <c r="AA48" s="63" t="e">
        <f t="shared" si="151"/>
        <v>#REF!</v>
      </c>
      <c r="AB48" s="63" t="e">
        <f>SUMPRODUCT((#REF!=$O48)*(#REF!=AB$3)*#REF!)</f>
        <v>#REF!</v>
      </c>
      <c r="AC48" s="63" t="e">
        <f t="shared" si="152"/>
        <v>#REF!</v>
      </c>
      <c r="AD48" s="63" t="e">
        <f>SUMPRODUCT((#REF!=$O48)*(#REF!=AD$3)*#REF!)</f>
        <v>#REF!</v>
      </c>
      <c r="AE48" s="63" t="e">
        <f t="shared" si="153"/>
        <v>#REF!</v>
      </c>
      <c r="AF48" s="63" t="e">
        <f>SUMPRODUCT((#REF!=$O48)*(#REF!=AF$3)*#REF!)</f>
        <v>#REF!</v>
      </c>
      <c r="AG48" s="63" t="e">
        <f t="shared" si="154"/>
        <v>#REF!</v>
      </c>
      <c r="AH48" s="63" t="e">
        <f>SUMPRODUCT((#REF!=$O48)*(#REF!=AH$3)*#REF!)</f>
        <v>#REF!</v>
      </c>
      <c r="AI48" s="63" t="e">
        <f t="shared" si="155"/>
        <v>#REF!</v>
      </c>
      <c r="AJ48" s="63" t="e">
        <f>SUMPRODUCT((#REF!=$O48)*(#REF!=AJ$3)*#REF!)</f>
        <v>#REF!</v>
      </c>
      <c r="AK48" s="63" t="e">
        <f t="shared" si="156"/>
        <v>#REF!</v>
      </c>
      <c r="AL48" s="63" t="e">
        <f>SUMPRODUCT((#REF!=$O48)*(#REF!=AL$3)*#REF!)</f>
        <v>#REF!</v>
      </c>
      <c r="AM48" s="63" t="e">
        <f t="shared" si="157"/>
        <v>#REF!</v>
      </c>
      <c r="AN48" s="63" t="e">
        <f>SUMPRODUCT((#REF!=$O48)*(#REF!=AN$3)*#REF!)</f>
        <v>#REF!</v>
      </c>
      <c r="AO48" s="63" t="e">
        <f t="shared" si="158"/>
        <v>#REF!</v>
      </c>
      <c r="AP48" s="63" t="e">
        <f>SUMPRODUCT((#REF!=$O48)*(#REF!=AP$3)*#REF!)</f>
        <v>#REF!</v>
      </c>
      <c r="AQ48" s="63" t="e">
        <f t="shared" si="159"/>
        <v>#REF!</v>
      </c>
      <c r="AR48" s="63" t="e">
        <f>SUMPRODUCT((#REF!=$O48)*(#REF!=AR$3)*#REF!)</f>
        <v>#REF!</v>
      </c>
      <c r="AS48" s="63" t="e">
        <f t="shared" si="160"/>
        <v>#REF!</v>
      </c>
      <c r="AT48" s="63" t="e">
        <f>SUMPRODUCT((#REF!=$O48)*(#REF!=AT$3)*#REF!)</f>
        <v>#REF!</v>
      </c>
      <c r="AU48" s="63" t="e">
        <f t="shared" si="161"/>
        <v>#REF!</v>
      </c>
      <c r="AV48" s="66"/>
    </row>
    <row r="49" spans="1:48" s="237" customFormat="1" ht="20.25" customHeight="1">
      <c r="A49" s="197" t="e">
        <f>#REF!</f>
        <v>#REF!</v>
      </c>
      <c r="B49" s="241" t="e">
        <f>#REF!</f>
        <v>#REF!</v>
      </c>
      <c r="C49" s="240"/>
      <c r="D49" s="238"/>
      <c r="E49" s="238"/>
      <c r="F49" s="238"/>
      <c r="G49" s="257">
        <f t="shared" si="20"/>
        <v>0</v>
      </c>
      <c r="H49" s="257"/>
      <c r="I49" s="257"/>
      <c r="J49" s="257">
        <f t="shared" si="21"/>
        <v>0</v>
      </c>
      <c r="K49" s="238"/>
      <c r="L49" s="238"/>
      <c r="M49" s="238"/>
      <c r="N49" s="238"/>
      <c r="O49" s="240" t="e">
        <f>#REF!</f>
        <v>#REF!</v>
      </c>
      <c r="P49" s="238" t="e">
        <f>SUMPRODUCT(($O49=#REF!)*(#REF!))</f>
        <v>#REF!</v>
      </c>
      <c r="Q49" s="238" t="e">
        <f>#REF!</f>
        <v>#REF!</v>
      </c>
      <c r="R49" s="312">
        <f t="shared" si="2"/>
        <v>0</v>
      </c>
      <c r="S49" s="238" t="e">
        <f>#REF!</f>
        <v>#REF!</v>
      </c>
      <c r="T49" s="239" t="e">
        <f>SUMPRODUCT((#REF!=$O49)*(#REF!=T$3)*#REF!)</f>
        <v>#REF!</v>
      </c>
      <c r="U49" s="239" t="e">
        <f t="shared" ref="U49" si="162">(T49*$R49)</f>
        <v>#REF!</v>
      </c>
      <c r="V49" s="239" t="e">
        <f>SUMPRODUCT((#REF!=$O49)*(#REF!=V$3)*#REF!)</f>
        <v>#REF!</v>
      </c>
      <c r="W49" s="239" t="e">
        <f t="shared" ref="W49" si="163">(V49*$R49)</f>
        <v>#REF!</v>
      </c>
      <c r="X49" s="239" t="e">
        <f>SUMPRODUCT((#REF!=$O49)*(#REF!=X$3)*#REF!)</f>
        <v>#REF!</v>
      </c>
      <c r="Y49" s="239" t="e">
        <f t="shared" ref="Y49" si="164">(X49*$R49)</f>
        <v>#REF!</v>
      </c>
      <c r="Z49" s="239" t="e">
        <f>SUMPRODUCT((#REF!=$O49)*(#REF!=Z$3)*#REF!)</f>
        <v>#REF!</v>
      </c>
      <c r="AA49" s="239" t="e">
        <f t="shared" ref="AA49" si="165">(Z49*$R49)</f>
        <v>#REF!</v>
      </c>
      <c r="AB49" s="239" t="e">
        <f>SUMPRODUCT((#REF!=$O49)*(#REF!=AB$3)*#REF!)</f>
        <v>#REF!</v>
      </c>
      <c r="AC49" s="239" t="e">
        <f t="shared" ref="AC49" si="166">(AB49*$R49)</f>
        <v>#REF!</v>
      </c>
      <c r="AD49" s="239" t="e">
        <f>SUMPRODUCT((#REF!=$O49)*(#REF!=AD$3)*#REF!)</f>
        <v>#REF!</v>
      </c>
      <c r="AE49" s="239" t="e">
        <f t="shared" ref="AE49" si="167">(AD49*$R49)</f>
        <v>#REF!</v>
      </c>
      <c r="AF49" s="239" t="e">
        <f>SUMPRODUCT((#REF!=$O49)*(#REF!=AF$3)*#REF!)</f>
        <v>#REF!</v>
      </c>
      <c r="AG49" s="239" t="e">
        <f t="shared" ref="AG49" si="168">(AF49*$R49)</f>
        <v>#REF!</v>
      </c>
      <c r="AH49" s="239" t="e">
        <f>SUMPRODUCT((#REF!=$O49)*(#REF!=AH$3)*#REF!)</f>
        <v>#REF!</v>
      </c>
      <c r="AI49" s="239" t="e">
        <f t="shared" ref="AI49" si="169">(AH49*$R49)</f>
        <v>#REF!</v>
      </c>
      <c r="AJ49" s="239" t="e">
        <f>SUMPRODUCT((#REF!=$O49)*(#REF!=AJ$3)*#REF!)</f>
        <v>#REF!</v>
      </c>
      <c r="AK49" s="239" t="e">
        <f t="shared" ref="AK49" si="170">(AJ49*$R49)</f>
        <v>#REF!</v>
      </c>
      <c r="AL49" s="239" t="e">
        <f>SUMPRODUCT((#REF!=$O49)*(#REF!=AL$3)*#REF!)</f>
        <v>#REF!</v>
      </c>
      <c r="AM49" s="239" t="e">
        <f t="shared" ref="AM49" si="171">(AL49*$R49)</f>
        <v>#REF!</v>
      </c>
      <c r="AN49" s="239" t="e">
        <f>SUMPRODUCT((#REF!=$O49)*(#REF!=AN$3)*#REF!)</f>
        <v>#REF!</v>
      </c>
      <c r="AO49" s="239" t="e">
        <f t="shared" ref="AO49" si="172">(AN49*$R49)</f>
        <v>#REF!</v>
      </c>
      <c r="AP49" s="239" t="e">
        <f>SUMPRODUCT((#REF!=$O49)*(#REF!=AP$3)*#REF!)</f>
        <v>#REF!</v>
      </c>
      <c r="AQ49" s="239" t="e">
        <f t="shared" ref="AQ49" si="173">(AP49*$R49)</f>
        <v>#REF!</v>
      </c>
      <c r="AR49" s="239" t="e">
        <f>SUMPRODUCT((#REF!=$O49)*(#REF!=AR$3)*#REF!)</f>
        <v>#REF!</v>
      </c>
      <c r="AS49" s="239" t="e">
        <f t="shared" ref="AS49" si="174">(AR49*$R49)</f>
        <v>#REF!</v>
      </c>
      <c r="AT49" s="239" t="e">
        <f>SUMPRODUCT((#REF!=$O49)*(#REF!=AT$3)*#REF!)</f>
        <v>#REF!</v>
      </c>
      <c r="AU49" s="239" t="e">
        <f t="shared" ref="AU49" si="175">(AT49*$R49)</f>
        <v>#REF!</v>
      </c>
      <c r="AV49" s="201"/>
    </row>
    <row r="50" spans="1:48" s="189" customFormat="1" ht="20.25" customHeight="1">
      <c r="A50" s="190" t="e">
        <f>#REF!</f>
        <v>#REF!</v>
      </c>
      <c r="B50" s="195" t="e">
        <f>#REF!</f>
        <v>#REF!</v>
      </c>
      <c r="C50" s="193">
        <v>8</v>
      </c>
      <c r="D50" s="191"/>
      <c r="E50" s="191"/>
      <c r="F50" s="191"/>
      <c r="G50" s="257">
        <f t="shared" si="20"/>
        <v>8</v>
      </c>
      <c r="H50" s="257"/>
      <c r="I50" s="257"/>
      <c r="J50" s="257">
        <f t="shared" si="21"/>
        <v>0</v>
      </c>
      <c r="K50" s="191"/>
      <c r="L50" s="191"/>
      <c r="M50" s="191"/>
      <c r="N50" s="191"/>
      <c r="O50" s="193" t="e">
        <f>#REF!</f>
        <v>#REF!</v>
      </c>
      <c r="P50" s="191" t="e">
        <f>SUMPRODUCT(($O50=#REF!)*(#REF!))</f>
        <v>#REF!</v>
      </c>
      <c r="Q50" s="191" t="e">
        <f>#REF!</f>
        <v>#REF!</v>
      </c>
      <c r="R50" s="312">
        <f t="shared" si="2"/>
        <v>8</v>
      </c>
      <c r="S50" s="191" t="e">
        <f>#REF!</f>
        <v>#REF!</v>
      </c>
      <c r="T50" s="192" t="e">
        <f>SUMPRODUCT((#REF!=$O50)*(#REF!=T$3)*#REF!)</f>
        <v>#REF!</v>
      </c>
      <c r="U50" s="192" t="e">
        <f t="shared" si="148"/>
        <v>#REF!</v>
      </c>
      <c r="V50" s="192" t="e">
        <f>SUMPRODUCT((#REF!=$O50)*(#REF!=V$3)*#REF!)</f>
        <v>#REF!</v>
      </c>
      <c r="W50" s="192" t="e">
        <f t="shared" si="149"/>
        <v>#REF!</v>
      </c>
      <c r="X50" s="192" t="e">
        <f>SUMPRODUCT((#REF!=$O50)*(#REF!=X$3)*#REF!)</f>
        <v>#REF!</v>
      </c>
      <c r="Y50" s="192" t="e">
        <f t="shared" si="150"/>
        <v>#REF!</v>
      </c>
      <c r="Z50" s="192" t="e">
        <f>SUMPRODUCT((#REF!=$O50)*(#REF!=Z$3)*#REF!)</f>
        <v>#REF!</v>
      </c>
      <c r="AA50" s="192" t="e">
        <f t="shared" si="151"/>
        <v>#REF!</v>
      </c>
      <c r="AB50" s="192" t="e">
        <f>SUMPRODUCT((#REF!=$O50)*(#REF!=AB$3)*#REF!)</f>
        <v>#REF!</v>
      </c>
      <c r="AC50" s="192" t="e">
        <f t="shared" si="152"/>
        <v>#REF!</v>
      </c>
      <c r="AD50" s="192" t="e">
        <f>SUMPRODUCT((#REF!=$O50)*(#REF!=AD$3)*#REF!)</f>
        <v>#REF!</v>
      </c>
      <c r="AE50" s="192" t="e">
        <f t="shared" si="153"/>
        <v>#REF!</v>
      </c>
      <c r="AF50" s="192" t="e">
        <f>SUMPRODUCT((#REF!=$O50)*(#REF!=AF$3)*#REF!)</f>
        <v>#REF!</v>
      </c>
      <c r="AG50" s="192" t="e">
        <f t="shared" si="154"/>
        <v>#REF!</v>
      </c>
      <c r="AH50" s="192" t="e">
        <f>SUMPRODUCT((#REF!=$O50)*(#REF!=AH$3)*#REF!)</f>
        <v>#REF!</v>
      </c>
      <c r="AI50" s="192" t="e">
        <f t="shared" si="155"/>
        <v>#REF!</v>
      </c>
      <c r="AJ50" s="192" t="e">
        <f>SUMPRODUCT((#REF!=$O50)*(#REF!=AJ$3)*#REF!)</f>
        <v>#REF!</v>
      </c>
      <c r="AK50" s="192" t="e">
        <f t="shared" si="156"/>
        <v>#REF!</v>
      </c>
      <c r="AL50" s="192" t="e">
        <f>SUMPRODUCT((#REF!=$O50)*(#REF!=AL$3)*#REF!)</f>
        <v>#REF!</v>
      </c>
      <c r="AM50" s="192" t="e">
        <f t="shared" si="157"/>
        <v>#REF!</v>
      </c>
      <c r="AN50" s="192" t="e">
        <f>SUMPRODUCT((#REF!=$O50)*(#REF!=AN$3)*#REF!)</f>
        <v>#REF!</v>
      </c>
      <c r="AO50" s="192" t="e">
        <f t="shared" si="158"/>
        <v>#REF!</v>
      </c>
      <c r="AP50" s="192" t="e">
        <f>SUMPRODUCT((#REF!=$O50)*(#REF!=AP$3)*#REF!)</f>
        <v>#REF!</v>
      </c>
      <c r="AQ50" s="192" t="e">
        <f t="shared" si="159"/>
        <v>#REF!</v>
      </c>
      <c r="AR50" s="192" t="e">
        <f>SUMPRODUCT((#REF!=$O50)*(#REF!=AR$3)*#REF!)</f>
        <v>#REF!</v>
      </c>
      <c r="AS50" s="192" t="e">
        <f t="shared" si="160"/>
        <v>#REF!</v>
      </c>
      <c r="AT50" s="192" t="e">
        <f>SUMPRODUCT((#REF!=$O50)*(#REF!=AT$3)*#REF!)</f>
        <v>#REF!</v>
      </c>
      <c r="AU50" s="192" t="e">
        <f t="shared" si="161"/>
        <v>#REF!</v>
      </c>
      <c r="AV50" s="194"/>
    </row>
    <row r="51" spans="1:48" s="106" customFormat="1" ht="20.25" customHeight="1">
      <c r="A51" s="107" t="e">
        <f>#REF!</f>
        <v>#REF!</v>
      </c>
      <c r="B51" s="112" t="e">
        <f>#REF!</f>
        <v>#REF!</v>
      </c>
      <c r="C51" s="113">
        <v>20</v>
      </c>
      <c r="D51" s="108"/>
      <c r="E51" s="108">
        <v>1</v>
      </c>
      <c r="F51" s="108">
        <v>1</v>
      </c>
      <c r="G51" s="257">
        <f t="shared" si="20"/>
        <v>22</v>
      </c>
      <c r="H51" s="257"/>
      <c r="I51" s="257">
        <v>1</v>
      </c>
      <c r="J51" s="257">
        <f t="shared" si="21"/>
        <v>1</v>
      </c>
      <c r="K51" s="108"/>
      <c r="L51" s="108"/>
      <c r="M51" s="108"/>
      <c r="N51" s="108"/>
      <c r="O51" s="113" t="e">
        <f>#REF!</f>
        <v>#REF!</v>
      </c>
      <c r="P51" s="108" t="e">
        <f>SUMPRODUCT(($O51=#REF!)*(#REF!))</f>
        <v>#REF!</v>
      </c>
      <c r="Q51" s="108" t="e">
        <f>#REF!</f>
        <v>#REF!</v>
      </c>
      <c r="R51" s="312">
        <f t="shared" si="2"/>
        <v>23</v>
      </c>
      <c r="S51" s="108" t="e">
        <f>#REF!</f>
        <v>#REF!</v>
      </c>
      <c r="T51" s="109" t="e">
        <f>SUMPRODUCT((#REF!=$O51)*(#REF!=T$3)*#REF!)</f>
        <v>#REF!</v>
      </c>
      <c r="U51" s="109" t="e">
        <f t="shared" ref="U51" si="176">(T51*$R51)</f>
        <v>#REF!</v>
      </c>
      <c r="V51" s="109" t="e">
        <f>SUMPRODUCT((#REF!=$O51)*(#REF!=V$3)*#REF!)</f>
        <v>#REF!</v>
      </c>
      <c r="W51" s="109" t="e">
        <f t="shared" ref="W51" si="177">(V51*$R51)</f>
        <v>#REF!</v>
      </c>
      <c r="X51" s="109" t="e">
        <f>SUMPRODUCT((#REF!=$O51)*(#REF!=X$3)*#REF!)</f>
        <v>#REF!</v>
      </c>
      <c r="Y51" s="109" t="e">
        <f t="shared" ref="Y51" si="178">(X51*$R51)</f>
        <v>#REF!</v>
      </c>
      <c r="Z51" s="109" t="e">
        <f>SUMPRODUCT((#REF!=$O51)*(#REF!=Z$3)*#REF!)</f>
        <v>#REF!</v>
      </c>
      <c r="AA51" s="109" t="e">
        <f t="shared" ref="AA51" si="179">(Z51*$R51)</f>
        <v>#REF!</v>
      </c>
      <c r="AB51" s="109" t="e">
        <f>SUMPRODUCT((#REF!=$O51)*(#REF!=AB$3)*#REF!)</f>
        <v>#REF!</v>
      </c>
      <c r="AC51" s="109" t="e">
        <f t="shared" ref="AC51" si="180">(AB51*$R51)</f>
        <v>#REF!</v>
      </c>
      <c r="AD51" s="109" t="e">
        <f>SUMPRODUCT((#REF!=$O51)*(#REF!=AD$3)*#REF!)</f>
        <v>#REF!</v>
      </c>
      <c r="AE51" s="109" t="e">
        <f t="shared" ref="AE51" si="181">(AD51*$R51)</f>
        <v>#REF!</v>
      </c>
      <c r="AF51" s="109" t="e">
        <f>SUMPRODUCT((#REF!=$O51)*(#REF!=AF$3)*#REF!)</f>
        <v>#REF!</v>
      </c>
      <c r="AG51" s="109" t="e">
        <f t="shared" ref="AG51" si="182">(AF51*$R51)</f>
        <v>#REF!</v>
      </c>
      <c r="AH51" s="109" t="e">
        <f>SUMPRODUCT((#REF!=$O51)*(#REF!=AH$3)*#REF!)</f>
        <v>#REF!</v>
      </c>
      <c r="AI51" s="109" t="e">
        <f t="shared" ref="AI51" si="183">(AH51*$R51)</f>
        <v>#REF!</v>
      </c>
      <c r="AJ51" s="109" t="e">
        <f>SUMPRODUCT((#REF!=$O51)*(#REF!=AJ$3)*#REF!)</f>
        <v>#REF!</v>
      </c>
      <c r="AK51" s="109" t="e">
        <f t="shared" ref="AK51" si="184">(AJ51*$R51)</f>
        <v>#REF!</v>
      </c>
      <c r="AL51" s="109" t="e">
        <f>SUMPRODUCT((#REF!=$O51)*(#REF!=AL$3)*#REF!)</f>
        <v>#REF!</v>
      </c>
      <c r="AM51" s="109" t="e">
        <f t="shared" ref="AM51" si="185">(AL51*$R51)</f>
        <v>#REF!</v>
      </c>
      <c r="AN51" s="109" t="e">
        <f>SUMPRODUCT((#REF!=$O51)*(#REF!=AN$3)*#REF!)</f>
        <v>#REF!</v>
      </c>
      <c r="AO51" s="109" t="e">
        <f t="shared" ref="AO51" si="186">(AN51*$R51)</f>
        <v>#REF!</v>
      </c>
      <c r="AP51" s="109" t="e">
        <f>SUMPRODUCT((#REF!=$O51)*(#REF!=AP$3)*#REF!)</f>
        <v>#REF!</v>
      </c>
      <c r="AQ51" s="109" t="e">
        <f t="shared" ref="AQ51" si="187">(AP51*$R51)</f>
        <v>#REF!</v>
      </c>
      <c r="AR51" s="109" t="e">
        <f>SUMPRODUCT((#REF!=$O51)*(#REF!=AR$3)*#REF!)</f>
        <v>#REF!</v>
      </c>
      <c r="AS51" s="109" t="e">
        <f t="shared" ref="AS51" si="188">(AR51*$R51)</f>
        <v>#REF!</v>
      </c>
      <c r="AT51" s="109" t="e">
        <f>SUMPRODUCT((#REF!=$O51)*(#REF!=AT$3)*#REF!)</f>
        <v>#REF!</v>
      </c>
      <c r="AU51" s="109" t="e">
        <f t="shared" ref="AU51" si="189">(AT51*$R51)</f>
        <v>#REF!</v>
      </c>
      <c r="AV51" s="111"/>
    </row>
    <row r="52" spans="1:48" s="196" customFormat="1" ht="20.25" customHeight="1">
      <c r="A52" s="197" t="e">
        <f>#REF!</f>
        <v>#REF!</v>
      </c>
      <c r="B52" s="202" t="e">
        <f>#REF!</f>
        <v>#REF!</v>
      </c>
      <c r="C52" s="200"/>
      <c r="D52" s="198"/>
      <c r="E52" s="198"/>
      <c r="F52" s="198">
        <v>1</v>
      </c>
      <c r="G52" s="257">
        <f t="shared" si="20"/>
        <v>1</v>
      </c>
      <c r="H52" s="257"/>
      <c r="I52" s="257"/>
      <c r="J52" s="257">
        <f t="shared" si="21"/>
        <v>0</v>
      </c>
      <c r="K52" s="198"/>
      <c r="L52" s="198"/>
      <c r="M52" s="198"/>
      <c r="N52" s="198"/>
      <c r="O52" s="200" t="e">
        <f>#REF!</f>
        <v>#REF!</v>
      </c>
      <c r="P52" s="198" t="e">
        <f>SUMPRODUCT(($O52=#REF!)*(#REF!))</f>
        <v>#REF!</v>
      </c>
      <c r="Q52" s="198" t="e">
        <f>#REF!</f>
        <v>#REF!</v>
      </c>
      <c r="R52" s="312">
        <f t="shared" si="2"/>
        <v>1</v>
      </c>
      <c r="S52" s="198" t="e">
        <f>#REF!</f>
        <v>#REF!</v>
      </c>
      <c r="T52" s="199" t="e">
        <f>SUMPRODUCT((#REF!=$O52)*(#REF!=T$3)*#REF!)</f>
        <v>#REF!</v>
      </c>
      <c r="U52" s="199" t="e">
        <f t="shared" ref="U52" si="190">(T52*$R52)</f>
        <v>#REF!</v>
      </c>
      <c r="V52" s="199" t="e">
        <f>SUMPRODUCT((#REF!=$O52)*(#REF!=V$3)*#REF!)</f>
        <v>#REF!</v>
      </c>
      <c r="W52" s="199" t="e">
        <f t="shared" ref="W52" si="191">(V52*$R52)</f>
        <v>#REF!</v>
      </c>
      <c r="X52" s="199" t="e">
        <f>SUMPRODUCT((#REF!=$O52)*(#REF!=X$3)*#REF!)</f>
        <v>#REF!</v>
      </c>
      <c r="Y52" s="199" t="e">
        <f t="shared" ref="Y52" si="192">(X52*$R52)</f>
        <v>#REF!</v>
      </c>
      <c r="Z52" s="199" t="e">
        <f>SUMPRODUCT((#REF!=$O52)*(#REF!=Z$3)*#REF!)</f>
        <v>#REF!</v>
      </c>
      <c r="AA52" s="199" t="e">
        <f t="shared" ref="AA52" si="193">(Z52*$R52)</f>
        <v>#REF!</v>
      </c>
      <c r="AB52" s="199" t="e">
        <f>SUMPRODUCT((#REF!=$O52)*(#REF!=AB$3)*#REF!)</f>
        <v>#REF!</v>
      </c>
      <c r="AC52" s="199" t="e">
        <f t="shared" ref="AC52" si="194">(AB52*$R52)</f>
        <v>#REF!</v>
      </c>
      <c r="AD52" s="199" t="e">
        <f>SUMPRODUCT((#REF!=$O52)*(#REF!=AD$3)*#REF!)</f>
        <v>#REF!</v>
      </c>
      <c r="AE52" s="199" t="e">
        <f t="shared" ref="AE52" si="195">(AD52*$R52)</f>
        <v>#REF!</v>
      </c>
      <c r="AF52" s="199" t="e">
        <f>SUMPRODUCT((#REF!=$O52)*(#REF!=AF$3)*#REF!)</f>
        <v>#REF!</v>
      </c>
      <c r="AG52" s="199" t="e">
        <f t="shared" ref="AG52" si="196">(AF52*$R52)</f>
        <v>#REF!</v>
      </c>
      <c r="AH52" s="199" t="e">
        <f>SUMPRODUCT((#REF!=$O52)*(#REF!=AH$3)*#REF!)</f>
        <v>#REF!</v>
      </c>
      <c r="AI52" s="199" t="e">
        <f t="shared" ref="AI52" si="197">(AH52*$R52)</f>
        <v>#REF!</v>
      </c>
      <c r="AJ52" s="199" t="e">
        <f>SUMPRODUCT((#REF!=$O52)*(#REF!=AJ$3)*#REF!)</f>
        <v>#REF!</v>
      </c>
      <c r="AK52" s="199" t="e">
        <f t="shared" ref="AK52" si="198">(AJ52*$R52)</f>
        <v>#REF!</v>
      </c>
      <c r="AL52" s="199" t="e">
        <f>SUMPRODUCT((#REF!=$O52)*(#REF!=AL$3)*#REF!)</f>
        <v>#REF!</v>
      </c>
      <c r="AM52" s="199" t="e">
        <f t="shared" ref="AM52" si="199">(AL52*$R52)</f>
        <v>#REF!</v>
      </c>
      <c r="AN52" s="199" t="e">
        <f>SUMPRODUCT((#REF!=$O52)*(#REF!=AN$3)*#REF!)</f>
        <v>#REF!</v>
      </c>
      <c r="AO52" s="199" t="e">
        <f t="shared" ref="AO52" si="200">(AN52*$R52)</f>
        <v>#REF!</v>
      </c>
      <c r="AP52" s="199" t="e">
        <f>SUMPRODUCT((#REF!=$O52)*(#REF!=AP$3)*#REF!)</f>
        <v>#REF!</v>
      </c>
      <c r="AQ52" s="199" t="e">
        <f t="shared" ref="AQ52" si="201">(AP52*$R52)</f>
        <v>#REF!</v>
      </c>
      <c r="AR52" s="199" t="e">
        <f>SUMPRODUCT((#REF!=$O52)*(#REF!=AR$3)*#REF!)</f>
        <v>#REF!</v>
      </c>
      <c r="AS52" s="199" t="e">
        <f t="shared" ref="AS52" si="202">(AR52*$R52)</f>
        <v>#REF!</v>
      </c>
      <c r="AT52" s="199" t="e">
        <f>SUMPRODUCT((#REF!=$O52)*(#REF!=AT$3)*#REF!)</f>
        <v>#REF!</v>
      </c>
      <c r="AU52" s="199" t="e">
        <f t="shared" ref="AU52" si="203">(AT52*$R52)</f>
        <v>#REF!</v>
      </c>
      <c r="AV52" s="201"/>
    </row>
    <row r="53" spans="1:48" s="133" customFormat="1" ht="20.25" customHeight="1">
      <c r="A53" s="134" t="e">
        <f>#REF!</f>
        <v>#REF!</v>
      </c>
      <c r="B53" s="139" t="e">
        <f>#REF!</f>
        <v>#REF!</v>
      </c>
      <c r="C53" s="137"/>
      <c r="D53" s="135"/>
      <c r="E53" s="135"/>
      <c r="F53" s="135">
        <v>1</v>
      </c>
      <c r="G53" s="257">
        <f t="shared" si="20"/>
        <v>1</v>
      </c>
      <c r="H53" s="257"/>
      <c r="I53" s="257"/>
      <c r="J53" s="257">
        <f t="shared" si="21"/>
        <v>0</v>
      </c>
      <c r="K53" s="135"/>
      <c r="L53" s="135"/>
      <c r="M53" s="135"/>
      <c r="N53" s="135"/>
      <c r="O53" s="137" t="e">
        <f>#REF!</f>
        <v>#REF!</v>
      </c>
      <c r="P53" s="135" t="e">
        <f>SUMPRODUCT(($O53=#REF!)*(#REF!))</f>
        <v>#REF!</v>
      </c>
      <c r="Q53" s="135" t="e">
        <f>#REF!</f>
        <v>#REF!</v>
      </c>
      <c r="R53" s="312">
        <f t="shared" si="2"/>
        <v>1</v>
      </c>
      <c r="S53" s="135" t="e">
        <f>#REF!</f>
        <v>#REF!</v>
      </c>
      <c r="T53" s="136" t="e">
        <f>SUMPRODUCT((#REF!=$O53)*(#REF!=T$3)*#REF!)</f>
        <v>#REF!</v>
      </c>
      <c r="U53" s="136" t="e">
        <f t="shared" ref="U53" si="204">(T53*$R53)</f>
        <v>#REF!</v>
      </c>
      <c r="V53" s="136" t="e">
        <f>SUMPRODUCT((#REF!=$O53)*(#REF!=V$3)*#REF!)</f>
        <v>#REF!</v>
      </c>
      <c r="W53" s="136" t="e">
        <f t="shared" ref="W53" si="205">(V53*$R53)</f>
        <v>#REF!</v>
      </c>
      <c r="X53" s="136" t="e">
        <f>SUMPRODUCT((#REF!=$O53)*(#REF!=X$3)*#REF!)</f>
        <v>#REF!</v>
      </c>
      <c r="Y53" s="136" t="e">
        <f t="shared" ref="Y53" si="206">(X53*$R53)</f>
        <v>#REF!</v>
      </c>
      <c r="Z53" s="136" t="e">
        <f>SUMPRODUCT((#REF!=$O53)*(#REF!=Z$3)*#REF!)</f>
        <v>#REF!</v>
      </c>
      <c r="AA53" s="136" t="e">
        <f t="shared" ref="AA53" si="207">(Z53*$R53)</f>
        <v>#REF!</v>
      </c>
      <c r="AB53" s="136" t="e">
        <f>SUMPRODUCT((#REF!=$O53)*(#REF!=AB$3)*#REF!)</f>
        <v>#REF!</v>
      </c>
      <c r="AC53" s="136" t="e">
        <f t="shared" ref="AC53" si="208">(AB53*$R53)</f>
        <v>#REF!</v>
      </c>
      <c r="AD53" s="136" t="e">
        <f>SUMPRODUCT((#REF!=$O53)*(#REF!=AD$3)*#REF!)</f>
        <v>#REF!</v>
      </c>
      <c r="AE53" s="136" t="e">
        <f t="shared" ref="AE53" si="209">(AD53*$R53)</f>
        <v>#REF!</v>
      </c>
      <c r="AF53" s="136" t="e">
        <f>SUMPRODUCT((#REF!=$O53)*(#REF!=AF$3)*#REF!)</f>
        <v>#REF!</v>
      </c>
      <c r="AG53" s="136" t="e">
        <f t="shared" ref="AG53" si="210">(AF53*$R53)</f>
        <v>#REF!</v>
      </c>
      <c r="AH53" s="136" t="e">
        <f>SUMPRODUCT((#REF!=$O53)*(#REF!=AH$3)*#REF!)</f>
        <v>#REF!</v>
      </c>
      <c r="AI53" s="136" t="e">
        <f t="shared" ref="AI53" si="211">(AH53*$R53)</f>
        <v>#REF!</v>
      </c>
      <c r="AJ53" s="136" t="e">
        <f>SUMPRODUCT((#REF!=$O53)*(#REF!=AJ$3)*#REF!)</f>
        <v>#REF!</v>
      </c>
      <c r="AK53" s="136" t="e">
        <f t="shared" ref="AK53" si="212">(AJ53*$R53)</f>
        <v>#REF!</v>
      </c>
      <c r="AL53" s="136" t="e">
        <f>SUMPRODUCT((#REF!=$O53)*(#REF!=AL$3)*#REF!)</f>
        <v>#REF!</v>
      </c>
      <c r="AM53" s="136" t="e">
        <f t="shared" ref="AM53" si="213">(AL53*$R53)</f>
        <v>#REF!</v>
      </c>
      <c r="AN53" s="136" t="e">
        <f>SUMPRODUCT((#REF!=$O53)*(#REF!=AN$3)*#REF!)</f>
        <v>#REF!</v>
      </c>
      <c r="AO53" s="136" t="e">
        <f t="shared" ref="AO53" si="214">(AN53*$R53)</f>
        <v>#REF!</v>
      </c>
      <c r="AP53" s="136" t="e">
        <f>SUMPRODUCT((#REF!=$O53)*(#REF!=AP$3)*#REF!)</f>
        <v>#REF!</v>
      </c>
      <c r="AQ53" s="136" t="e">
        <f t="shared" ref="AQ53" si="215">(AP53*$R53)</f>
        <v>#REF!</v>
      </c>
      <c r="AR53" s="136" t="e">
        <f>SUMPRODUCT((#REF!=$O53)*(#REF!=AR$3)*#REF!)</f>
        <v>#REF!</v>
      </c>
      <c r="AS53" s="136" t="e">
        <f t="shared" ref="AS53" si="216">(AR53*$R53)</f>
        <v>#REF!</v>
      </c>
      <c r="AT53" s="136" t="e">
        <f>SUMPRODUCT((#REF!=$O53)*(#REF!=AT$3)*#REF!)</f>
        <v>#REF!</v>
      </c>
      <c r="AU53" s="136" t="e">
        <f t="shared" ref="AU53" si="217">(AT53*$R53)</f>
        <v>#REF!</v>
      </c>
      <c r="AV53" s="138"/>
    </row>
    <row r="54" spans="1:48" s="212" customFormat="1" ht="20.25" customHeight="1">
      <c r="A54" s="197" t="e">
        <f>#REF!</f>
        <v>#REF!</v>
      </c>
      <c r="B54" s="216" t="e">
        <f>#REF!</f>
        <v>#REF!</v>
      </c>
      <c r="C54" s="215"/>
      <c r="D54" s="213"/>
      <c r="E54" s="213"/>
      <c r="F54" s="213">
        <v>0</v>
      </c>
      <c r="G54" s="257">
        <f t="shared" si="20"/>
        <v>0</v>
      </c>
      <c r="H54" s="257"/>
      <c r="I54" s="257"/>
      <c r="J54" s="257">
        <f t="shared" si="21"/>
        <v>0</v>
      </c>
      <c r="K54" s="213"/>
      <c r="L54" s="213"/>
      <c r="M54" s="213"/>
      <c r="N54" s="213"/>
      <c r="O54" s="215" t="e">
        <f>#REF!</f>
        <v>#REF!</v>
      </c>
      <c r="P54" s="213" t="e">
        <f>SUMPRODUCT(($O54=#REF!)*(#REF!))</f>
        <v>#REF!</v>
      </c>
      <c r="Q54" s="213" t="e">
        <f>#REF!</f>
        <v>#REF!</v>
      </c>
      <c r="R54" s="312">
        <f t="shared" si="2"/>
        <v>0</v>
      </c>
      <c r="S54" s="213" t="e">
        <f>#REF!</f>
        <v>#REF!</v>
      </c>
      <c r="T54" s="214" t="e">
        <f>SUMPRODUCT((#REF!=$O54)*(#REF!=T$3)*#REF!)</f>
        <v>#REF!</v>
      </c>
      <c r="U54" s="214" t="e">
        <f t="shared" ref="U54" si="218">(T54*$R54)</f>
        <v>#REF!</v>
      </c>
      <c r="V54" s="214" t="e">
        <f>SUMPRODUCT((#REF!=$O54)*(#REF!=V$3)*#REF!)</f>
        <v>#REF!</v>
      </c>
      <c r="W54" s="214" t="e">
        <f t="shared" ref="W54" si="219">(V54*$R54)</f>
        <v>#REF!</v>
      </c>
      <c r="X54" s="214" t="e">
        <f>SUMPRODUCT((#REF!=$O54)*(#REF!=X$3)*#REF!)</f>
        <v>#REF!</v>
      </c>
      <c r="Y54" s="214" t="e">
        <f t="shared" ref="Y54" si="220">(X54*$R54)</f>
        <v>#REF!</v>
      </c>
      <c r="Z54" s="214" t="e">
        <f>SUMPRODUCT((#REF!=$O54)*(#REF!=Z$3)*#REF!)</f>
        <v>#REF!</v>
      </c>
      <c r="AA54" s="214" t="e">
        <f t="shared" ref="AA54" si="221">(Z54*$R54)</f>
        <v>#REF!</v>
      </c>
      <c r="AB54" s="214" t="e">
        <f>SUMPRODUCT((#REF!=$O54)*(#REF!=AB$3)*#REF!)</f>
        <v>#REF!</v>
      </c>
      <c r="AC54" s="214" t="e">
        <f t="shared" ref="AC54" si="222">(AB54*$R54)</f>
        <v>#REF!</v>
      </c>
      <c r="AD54" s="214" t="e">
        <f>SUMPRODUCT((#REF!=$O54)*(#REF!=AD$3)*#REF!)</f>
        <v>#REF!</v>
      </c>
      <c r="AE54" s="214" t="e">
        <f t="shared" ref="AE54" si="223">(AD54*$R54)</f>
        <v>#REF!</v>
      </c>
      <c r="AF54" s="214" t="e">
        <f>SUMPRODUCT((#REF!=$O54)*(#REF!=AF$3)*#REF!)</f>
        <v>#REF!</v>
      </c>
      <c r="AG54" s="214" t="e">
        <f t="shared" ref="AG54" si="224">(AF54*$R54)</f>
        <v>#REF!</v>
      </c>
      <c r="AH54" s="214" t="e">
        <f>SUMPRODUCT((#REF!=$O54)*(#REF!=AH$3)*#REF!)</f>
        <v>#REF!</v>
      </c>
      <c r="AI54" s="214" t="e">
        <f t="shared" ref="AI54" si="225">(AH54*$R54)</f>
        <v>#REF!</v>
      </c>
      <c r="AJ54" s="214" t="e">
        <f>SUMPRODUCT((#REF!=$O54)*(#REF!=AJ$3)*#REF!)</f>
        <v>#REF!</v>
      </c>
      <c r="AK54" s="214" t="e">
        <f t="shared" ref="AK54" si="226">(AJ54*$R54)</f>
        <v>#REF!</v>
      </c>
      <c r="AL54" s="214" t="e">
        <f>SUMPRODUCT((#REF!=$O54)*(#REF!=AL$3)*#REF!)</f>
        <v>#REF!</v>
      </c>
      <c r="AM54" s="214" t="e">
        <f t="shared" ref="AM54" si="227">(AL54*$R54)</f>
        <v>#REF!</v>
      </c>
      <c r="AN54" s="214" t="e">
        <f>SUMPRODUCT((#REF!=$O54)*(#REF!=AN$3)*#REF!)</f>
        <v>#REF!</v>
      </c>
      <c r="AO54" s="214" t="e">
        <f t="shared" ref="AO54" si="228">(AN54*$R54)</f>
        <v>#REF!</v>
      </c>
      <c r="AP54" s="214" t="e">
        <f>SUMPRODUCT((#REF!=$O54)*(#REF!=AP$3)*#REF!)</f>
        <v>#REF!</v>
      </c>
      <c r="AQ54" s="214" t="e">
        <f t="shared" ref="AQ54" si="229">(AP54*$R54)</f>
        <v>#REF!</v>
      </c>
      <c r="AR54" s="214" t="e">
        <f>SUMPRODUCT((#REF!=$O54)*(#REF!=AR$3)*#REF!)</f>
        <v>#REF!</v>
      </c>
      <c r="AS54" s="214" t="e">
        <f t="shared" ref="AS54" si="230">(AR54*$R54)</f>
        <v>#REF!</v>
      </c>
      <c r="AT54" s="214" t="e">
        <f>SUMPRODUCT((#REF!=$O54)*(#REF!=AT$3)*#REF!)</f>
        <v>#REF!</v>
      </c>
      <c r="AU54" s="214" t="e">
        <f t="shared" ref="AU54" si="231">(AT54*$R54)</f>
        <v>#REF!</v>
      </c>
      <c r="AV54" s="201"/>
    </row>
    <row r="55" spans="1:48" s="308" customFormat="1" ht="20.25" customHeight="1">
      <c r="A55" s="309" t="e">
        <f>#REF!</f>
        <v>#REF!</v>
      </c>
      <c r="B55" s="315" t="e">
        <f>#REF!</f>
        <v>#REF!</v>
      </c>
      <c r="C55" s="313"/>
      <c r="D55" s="310"/>
      <c r="E55" s="310"/>
      <c r="F55" s="310">
        <v>1</v>
      </c>
      <c r="G55" s="310">
        <f t="shared" si="20"/>
        <v>1</v>
      </c>
      <c r="H55" s="310"/>
      <c r="I55" s="310"/>
      <c r="J55" s="310"/>
      <c r="K55" s="310"/>
      <c r="L55" s="310"/>
      <c r="M55" s="310"/>
      <c r="N55" s="310"/>
      <c r="O55" s="313" t="e">
        <f>#REF!</f>
        <v>#REF!</v>
      </c>
      <c r="P55" s="310" t="e">
        <f>SUMPRODUCT(($O55=#REF!)*(#REF!))</f>
        <v>#REF!</v>
      </c>
      <c r="Q55" s="310" t="e">
        <f>#REF!</f>
        <v>#REF!</v>
      </c>
      <c r="R55" s="312">
        <f t="shared" si="2"/>
        <v>1</v>
      </c>
      <c r="S55" s="310" t="e">
        <f>#REF!</f>
        <v>#REF!</v>
      </c>
      <c r="T55" s="311" t="e">
        <f>SUMPRODUCT((#REF!=$O55)*(#REF!=T$3)*#REF!)</f>
        <v>#REF!</v>
      </c>
      <c r="U55" s="311" t="e">
        <f>(T55*$R55)</f>
        <v>#REF!</v>
      </c>
      <c r="V55" s="311" t="e">
        <f>SUMPRODUCT((#REF!=$O55)*(#REF!=V$3)*#REF!)</f>
        <v>#REF!</v>
      </c>
      <c r="W55" s="311" t="e">
        <f>(V55*$R55)</f>
        <v>#REF!</v>
      </c>
      <c r="X55" s="311" t="e">
        <f>SUMPRODUCT((#REF!=$O55)*(#REF!=X$3)*#REF!)</f>
        <v>#REF!</v>
      </c>
      <c r="Y55" s="311" t="e">
        <f>(X55*$R55)</f>
        <v>#REF!</v>
      </c>
      <c r="Z55" s="311" t="e">
        <f>SUMPRODUCT((#REF!=$O55)*(#REF!=Z$3)*#REF!)</f>
        <v>#REF!</v>
      </c>
      <c r="AA55" s="311" t="e">
        <f>(Z55*$R55)</f>
        <v>#REF!</v>
      </c>
      <c r="AB55" s="311" t="e">
        <f>SUMPRODUCT((#REF!=$O55)*(#REF!=AB$3)*#REF!)</f>
        <v>#REF!</v>
      </c>
      <c r="AC55" s="311" t="e">
        <f>(AB55*$R55)</f>
        <v>#REF!</v>
      </c>
      <c r="AD55" s="311" t="e">
        <f>SUMPRODUCT((#REF!=$O55)*(#REF!=AD$3)*#REF!)</f>
        <v>#REF!</v>
      </c>
      <c r="AE55" s="311" t="e">
        <f>(AD55*$R55)</f>
        <v>#REF!</v>
      </c>
      <c r="AF55" s="311" t="e">
        <f>SUMPRODUCT((#REF!=$O55)*(#REF!=AF$3)*#REF!)</f>
        <v>#REF!</v>
      </c>
      <c r="AG55" s="311" t="e">
        <f>(AF55*$R55)</f>
        <v>#REF!</v>
      </c>
      <c r="AH55" s="311" t="e">
        <f>SUMPRODUCT((#REF!=$O55)*(#REF!=AH$3)*#REF!)</f>
        <v>#REF!</v>
      </c>
      <c r="AI55" s="311" t="e">
        <f>(AH55*$R55)</f>
        <v>#REF!</v>
      </c>
      <c r="AJ55" s="311" t="e">
        <f>SUMPRODUCT((#REF!=$O55)*(#REF!=AJ$3)*#REF!)</f>
        <v>#REF!</v>
      </c>
      <c r="AK55" s="311" t="e">
        <f>(AJ55*$R55)</f>
        <v>#REF!</v>
      </c>
      <c r="AL55" s="311" t="e">
        <f>SUMPRODUCT((#REF!=$O55)*(#REF!=AL$3)*#REF!)</f>
        <v>#REF!</v>
      </c>
      <c r="AM55" s="311" t="e">
        <f>(AL55*$R55)</f>
        <v>#REF!</v>
      </c>
      <c r="AN55" s="311" t="e">
        <f>SUMPRODUCT((#REF!=$O55)*(#REF!=AN$3)*#REF!)</f>
        <v>#REF!</v>
      </c>
      <c r="AO55" s="311" t="e">
        <f>(AN55*$R55)</f>
        <v>#REF!</v>
      </c>
      <c r="AP55" s="311" t="e">
        <f>SUMPRODUCT((#REF!=$O55)*(#REF!=AP$3)*#REF!)</f>
        <v>#REF!</v>
      </c>
      <c r="AQ55" s="311" t="e">
        <f>(AP55*$R55)</f>
        <v>#REF!</v>
      </c>
      <c r="AR55" s="311" t="e">
        <f>SUMPRODUCT((#REF!=$O55)*(#REF!=AR$3)*#REF!)</f>
        <v>#REF!</v>
      </c>
      <c r="AS55" s="311" t="e">
        <f>(AR55*$R55)</f>
        <v>#REF!</v>
      </c>
      <c r="AT55" s="311" t="e">
        <f>SUMPRODUCT((#REF!=$O55)*(#REF!=AT$3)*#REF!)</f>
        <v>#REF!</v>
      </c>
      <c r="AU55" s="311" t="e">
        <f>(AT55*$R55)</f>
        <v>#REF!</v>
      </c>
      <c r="AV55" s="314"/>
    </row>
    <row r="56" spans="1:48" s="61" customFormat="1" ht="20.25" customHeight="1">
      <c r="A56" s="56" t="e">
        <f>#REF!</f>
        <v>#REF!</v>
      </c>
      <c r="B56" s="71" t="e">
        <f>#REF!</f>
        <v>#REF!</v>
      </c>
      <c r="C56" s="65"/>
      <c r="D56" s="62">
        <v>6</v>
      </c>
      <c r="E56" s="62"/>
      <c r="F56" s="62"/>
      <c r="G56" s="257">
        <f t="shared" si="20"/>
        <v>6</v>
      </c>
      <c r="H56" s="257"/>
      <c r="I56" s="257">
        <v>1</v>
      </c>
      <c r="J56" s="257">
        <f t="shared" si="21"/>
        <v>1</v>
      </c>
      <c r="K56" s="62"/>
      <c r="L56" s="62"/>
      <c r="M56" s="62"/>
      <c r="N56" s="62"/>
      <c r="O56" s="72" t="e">
        <f>#REF!</f>
        <v>#REF!</v>
      </c>
      <c r="P56" s="62" t="e">
        <f>SUMPRODUCT(($O56=#REF!)*(#REF!))</f>
        <v>#REF!</v>
      </c>
      <c r="Q56" s="62" t="e">
        <f>#REF!</f>
        <v>#REF!</v>
      </c>
      <c r="R56" s="312">
        <f t="shared" si="2"/>
        <v>7</v>
      </c>
      <c r="S56" s="62" t="e">
        <f>#REF!</f>
        <v>#REF!</v>
      </c>
      <c r="T56" s="63" t="e">
        <f>SUMPRODUCT((#REF!=$O56)*(#REF!=T$3)*#REF!)</f>
        <v>#REF!</v>
      </c>
      <c r="U56" s="63" t="e">
        <f>(T56*$R56)</f>
        <v>#REF!</v>
      </c>
      <c r="V56" s="63" t="e">
        <f>SUMPRODUCT((#REF!=$O56)*(#REF!=V$3)*#REF!)</f>
        <v>#REF!</v>
      </c>
      <c r="W56" s="63" t="e">
        <f>(V56*$R56)</f>
        <v>#REF!</v>
      </c>
      <c r="X56" s="63" t="e">
        <f>SUMPRODUCT((#REF!=$O56)*(#REF!=X$3)*#REF!)</f>
        <v>#REF!</v>
      </c>
      <c r="Y56" s="63" t="e">
        <f>(X56*$R56)</f>
        <v>#REF!</v>
      </c>
      <c r="Z56" s="63" t="e">
        <f>SUMPRODUCT((#REF!=$O56)*(#REF!=Z$3)*#REF!)</f>
        <v>#REF!</v>
      </c>
      <c r="AA56" s="63" t="e">
        <f>(Z56*$R56)</f>
        <v>#REF!</v>
      </c>
      <c r="AB56" s="63" t="e">
        <f>SUMPRODUCT((#REF!=$O56)*(#REF!=AB$3)*#REF!)</f>
        <v>#REF!</v>
      </c>
      <c r="AC56" s="63" t="e">
        <f>(AB56*$R56)</f>
        <v>#REF!</v>
      </c>
      <c r="AD56" s="63" t="e">
        <f>SUMPRODUCT((#REF!=$O56)*(#REF!=AD$3)*#REF!)</f>
        <v>#REF!</v>
      </c>
      <c r="AE56" s="63" t="e">
        <f>(AD56*$R56)</f>
        <v>#REF!</v>
      </c>
      <c r="AF56" s="63" t="e">
        <f>SUMPRODUCT((#REF!=$O56)*(#REF!=AF$3)*#REF!)</f>
        <v>#REF!</v>
      </c>
      <c r="AG56" s="63" t="e">
        <f>(AF56*$R56)</f>
        <v>#REF!</v>
      </c>
      <c r="AH56" s="63" t="e">
        <f>SUMPRODUCT((#REF!=$O56)*(#REF!=AH$3)*#REF!)</f>
        <v>#REF!</v>
      </c>
      <c r="AI56" s="63" t="e">
        <f>(AH56*$R56)</f>
        <v>#REF!</v>
      </c>
      <c r="AJ56" s="63" t="e">
        <f>SUMPRODUCT((#REF!=$O56)*(#REF!=AJ$3)*#REF!)</f>
        <v>#REF!</v>
      </c>
      <c r="AK56" s="63" t="e">
        <f>(AJ56*$R56)</f>
        <v>#REF!</v>
      </c>
      <c r="AL56" s="63" t="e">
        <f>SUMPRODUCT((#REF!=$O56)*(#REF!=AL$3)*#REF!)</f>
        <v>#REF!</v>
      </c>
      <c r="AM56" s="63" t="e">
        <f>(AL56*$R56)</f>
        <v>#REF!</v>
      </c>
      <c r="AN56" s="63" t="e">
        <f>SUMPRODUCT((#REF!=$O56)*(#REF!=AN$3)*#REF!)</f>
        <v>#REF!</v>
      </c>
      <c r="AO56" s="63" t="e">
        <f>(AN56*$R56)</f>
        <v>#REF!</v>
      </c>
      <c r="AP56" s="63" t="e">
        <f>SUMPRODUCT((#REF!=$O56)*(#REF!=AP$3)*#REF!)</f>
        <v>#REF!</v>
      </c>
      <c r="AQ56" s="63" t="e">
        <f>(AP56*$R56)</f>
        <v>#REF!</v>
      </c>
      <c r="AR56" s="63" t="e">
        <f>SUMPRODUCT((#REF!=$O56)*(#REF!=AR$3)*#REF!)</f>
        <v>#REF!</v>
      </c>
      <c r="AS56" s="63" t="e">
        <f>(AR56*$R56)</f>
        <v>#REF!</v>
      </c>
      <c r="AT56" s="63" t="e">
        <f>SUMPRODUCT((#REF!=$O56)*(#REF!=AT$3)*#REF!)</f>
        <v>#REF!</v>
      </c>
      <c r="AU56" s="63" t="e">
        <f>(AT56*$R56)</f>
        <v>#REF!</v>
      </c>
      <c r="AV56" s="66"/>
    </row>
    <row r="57" spans="1:48" s="61" customFormat="1" ht="20.25" customHeight="1">
      <c r="A57" s="56" t="e">
        <f>#REF!</f>
        <v>#REF!</v>
      </c>
      <c r="B57" s="71" t="e">
        <f>#REF!</f>
        <v>#REF!</v>
      </c>
      <c r="C57" s="65"/>
      <c r="D57" s="62">
        <v>6</v>
      </c>
      <c r="E57" s="62"/>
      <c r="F57" s="62"/>
      <c r="G57" s="257">
        <f t="shared" si="20"/>
        <v>6</v>
      </c>
      <c r="H57" s="257"/>
      <c r="I57" s="257">
        <v>1</v>
      </c>
      <c r="J57" s="257">
        <f t="shared" si="21"/>
        <v>1</v>
      </c>
      <c r="K57" s="62"/>
      <c r="L57" s="62"/>
      <c r="M57" s="62"/>
      <c r="N57" s="62"/>
      <c r="O57" s="96" t="s">
        <v>61</v>
      </c>
      <c r="P57" s="62" t="e">
        <f>SUMPRODUCT(($O57=#REF!)*(#REF!))</f>
        <v>#REF!</v>
      </c>
      <c r="Q57" s="62" t="e">
        <f>#REF!</f>
        <v>#REF!</v>
      </c>
      <c r="R57" s="312">
        <f t="shared" si="2"/>
        <v>7</v>
      </c>
      <c r="S57" s="62" t="e">
        <f>#REF!</f>
        <v>#REF!</v>
      </c>
      <c r="T57" s="63" t="e">
        <f>SUMPRODUCT((#REF!=$O57)*(#REF!=T$3)*#REF!)</f>
        <v>#REF!</v>
      </c>
      <c r="U57" s="63" t="e">
        <f>(T57*$R57)</f>
        <v>#REF!</v>
      </c>
      <c r="V57" s="63" t="e">
        <f>SUMPRODUCT((#REF!=$O57)*(#REF!=V$3)*#REF!)</f>
        <v>#REF!</v>
      </c>
      <c r="W57" s="63" t="e">
        <f>(V57*$R57)</f>
        <v>#REF!</v>
      </c>
      <c r="X57" s="63" t="e">
        <f>SUMPRODUCT((#REF!=$O57)*(#REF!=X$3)*#REF!)</f>
        <v>#REF!</v>
      </c>
      <c r="Y57" s="63" t="e">
        <f>(X57*$R57)</f>
        <v>#REF!</v>
      </c>
      <c r="Z57" s="63" t="e">
        <f>SUMPRODUCT((#REF!=$O57)*(#REF!=Z$3)*#REF!)</f>
        <v>#REF!</v>
      </c>
      <c r="AA57" s="63" t="e">
        <f>(Z57*$R57)</f>
        <v>#REF!</v>
      </c>
      <c r="AB57" s="63" t="e">
        <f>SUMPRODUCT((#REF!=$O57)*(#REF!=AB$3)*#REF!)</f>
        <v>#REF!</v>
      </c>
      <c r="AC57" s="63" t="e">
        <f>(AB57*$R57)</f>
        <v>#REF!</v>
      </c>
      <c r="AD57" s="63" t="e">
        <f>SUMPRODUCT((#REF!=$O57)*(#REF!=AD$3)*#REF!)</f>
        <v>#REF!</v>
      </c>
      <c r="AE57" s="63" t="e">
        <f>(AD57*$R57)</f>
        <v>#REF!</v>
      </c>
      <c r="AF57" s="63" t="e">
        <f>SUMPRODUCT((#REF!=$O57)*(#REF!=AF$3)*#REF!)</f>
        <v>#REF!</v>
      </c>
      <c r="AG57" s="63" t="e">
        <f>(AF57*$R57)</f>
        <v>#REF!</v>
      </c>
      <c r="AH57" s="63" t="e">
        <f>SUMPRODUCT((#REF!=$O57)*(#REF!=AH$3)*#REF!)</f>
        <v>#REF!</v>
      </c>
      <c r="AI57" s="63" t="e">
        <f>(AH57*$R57)</f>
        <v>#REF!</v>
      </c>
      <c r="AJ57" s="63" t="e">
        <f>SUMPRODUCT((#REF!=$O57)*(#REF!=AJ$3)*#REF!)</f>
        <v>#REF!</v>
      </c>
      <c r="AK57" s="63" t="e">
        <f>(AJ57*$R57)</f>
        <v>#REF!</v>
      </c>
      <c r="AL57" s="63" t="e">
        <f>SUMPRODUCT((#REF!=$O57)*(#REF!=AL$3)*#REF!)</f>
        <v>#REF!</v>
      </c>
      <c r="AM57" s="63" t="e">
        <f>(AL57*$R57)</f>
        <v>#REF!</v>
      </c>
      <c r="AN57" s="63" t="e">
        <f>SUMPRODUCT((#REF!=$O57)*(#REF!=AN$3)*#REF!)</f>
        <v>#REF!</v>
      </c>
      <c r="AO57" s="63" t="e">
        <f>(AN57*$R57)</f>
        <v>#REF!</v>
      </c>
      <c r="AP57" s="63" t="e">
        <f>SUMPRODUCT((#REF!=$O57)*(#REF!=AP$3)*#REF!)</f>
        <v>#REF!</v>
      </c>
      <c r="AQ57" s="63" t="e">
        <f>(AP57*$R57)</f>
        <v>#REF!</v>
      </c>
      <c r="AR57" s="63" t="e">
        <f>SUMPRODUCT((#REF!=$O57)*(#REF!=AR$3)*#REF!)</f>
        <v>#REF!</v>
      </c>
      <c r="AS57" s="63" t="e">
        <f>(AR57*$R57)</f>
        <v>#REF!</v>
      </c>
      <c r="AT57" s="63" t="e">
        <f>SUMPRODUCT((#REF!=$O57)*(#REF!=AT$3)*#REF!)</f>
        <v>#REF!</v>
      </c>
      <c r="AU57" s="63" t="e">
        <f>(AT57*$R57)</f>
        <v>#REF!</v>
      </c>
      <c r="AV57" s="66"/>
    </row>
    <row r="58" spans="1:48" s="247" customFormat="1" ht="20.25" customHeight="1">
      <c r="A58" s="197" t="e">
        <f>#REF!</f>
        <v>#REF!</v>
      </c>
      <c r="B58" s="251" t="e">
        <f>#REF!</f>
        <v>#REF!</v>
      </c>
      <c r="C58" s="250"/>
      <c r="D58" s="248"/>
      <c r="E58" s="248"/>
      <c r="F58" s="248"/>
      <c r="G58" s="257">
        <f t="shared" si="20"/>
        <v>0</v>
      </c>
      <c r="H58" s="257"/>
      <c r="I58" s="257"/>
      <c r="J58" s="257">
        <f t="shared" si="21"/>
        <v>0</v>
      </c>
      <c r="K58" s="248"/>
      <c r="L58" s="248"/>
      <c r="M58" s="248"/>
      <c r="N58" s="248"/>
      <c r="O58" s="250" t="e">
        <f>#REF!</f>
        <v>#REF!</v>
      </c>
      <c r="P58" s="248" t="e">
        <f>SUMPRODUCT(($O58=#REF!)*(#REF!))</f>
        <v>#REF!</v>
      </c>
      <c r="Q58" s="248" t="e">
        <f>#REF!</f>
        <v>#REF!</v>
      </c>
      <c r="R58" s="312">
        <f t="shared" si="2"/>
        <v>0</v>
      </c>
      <c r="S58" s="248" t="e">
        <f>#REF!</f>
        <v>#REF!</v>
      </c>
      <c r="T58" s="249" t="e">
        <f>SUMPRODUCT((#REF!=$O58)*(#REF!=T$3)*#REF!)</f>
        <v>#REF!</v>
      </c>
      <c r="U58" s="249" t="e">
        <f>(T58*$R58)</f>
        <v>#REF!</v>
      </c>
      <c r="V58" s="249" t="e">
        <f>SUMPRODUCT((#REF!=$O58)*(#REF!=V$3)*#REF!)</f>
        <v>#REF!</v>
      </c>
      <c r="W58" s="249" t="e">
        <f>(V58*$R58)</f>
        <v>#REF!</v>
      </c>
      <c r="X58" s="249" t="e">
        <f>SUMPRODUCT((#REF!=$O58)*(#REF!=X$3)*#REF!)</f>
        <v>#REF!</v>
      </c>
      <c r="Y58" s="249" t="e">
        <f>(X58*$R58)</f>
        <v>#REF!</v>
      </c>
      <c r="Z58" s="249" t="e">
        <f>SUMPRODUCT((#REF!=$O58)*(#REF!=Z$3)*#REF!)</f>
        <v>#REF!</v>
      </c>
      <c r="AA58" s="249" t="e">
        <f>(Z58*$R58)</f>
        <v>#REF!</v>
      </c>
      <c r="AB58" s="249" t="e">
        <f>SUMPRODUCT((#REF!=$O58)*(#REF!=AB$3)*#REF!)</f>
        <v>#REF!</v>
      </c>
      <c r="AC58" s="249" t="e">
        <f>(AB58*$R58)</f>
        <v>#REF!</v>
      </c>
      <c r="AD58" s="249" t="e">
        <f>SUMPRODUCT((#REF!=$O58)*(#REF!=AD$3)*#REF!)</f>
        <v>#REF!</v>
      </c>
      <c r="AE58" s="249" t="e">
        <f>(AD58*$R58)</f>
        <v>#REF!</v>
      </c>
      <c r="AF58" s="249" t="e">
        <f>SUMPRODUCT((#REF!=$O58)*(#REF!=AF$3)*#REF!)</f>
        <v>#REF!</v>
      </c>
      <c r="AG58" s="249" t="e">
        <f>(AF58*$R58)</f>
        <v>#REF!</v>
      </c>
      <c r="AH58" s="249" t="e">
        <f>SUMPRODUCT((#REF!=$O58)*(#REF!=AH$3)*#REF!)</f>
        <v>#REF!</v>
      </c>
      <c r="AI58" s="249" t="e">
        <f>(AH58*$R58)</f>
        <v>#REF!</v>
      </c>
      <c r="AJ58" s="249" t="e">
        <f>SUMPRODUCT((#REF!=$O58)*(#REF!=AJ$3)*#REF!)</f>
        <v>#REF!</v>
      </c>
      <c r="AK58" s="249" t="e">
        <f>(AJ58*$R58)</f>
        <v>#REF!</v>
      </c>
      <c r="AL58" s="249" t="e">
        <f>SUMPRODUCT((#REF!=$O58)*(#REF!=AL$3)*#REF!)</f>
        <v>#REF!</v>
      </c>
      <c r="AM58" s="249" t="e">
        <f>(AL58*$R58)</f>
        <v>#REF!</v>
      </c>
      <c r="AN58" s="249" t="e">
        <f>SUMPRODUCT((#REF!=$O58)*(#REF!=AN$3)*#REF!)</f>
        <v>#REF!</v>
      </c>
      <c r="AO58" s="249" t="e">
        <f>(AN58*$R58)</f>
        <v>#REF!</v>
      </c>
      <c r="AP58" s="249" t="e">
        <f>SUMPRODUCT((#REF!=$O58)*(#REF!=AP$3)*#REF!)</f>
        <v>#REF!</v>
      </c>
      <c r="AQ58" s="249" t="e">
        <f>(AP58*$R58)</f>
        <v>#REF!</v>
      </c>
      <c r="AR58" s="249" t="e">
        <f>SUMPRODUCT((#REF!=$O58)*(#REF!=AR$3)*#REF!)</f>
        <v>#REF!</v>
      </c>
      <c r="AS58" s="249" t="e">
        <f>(AR58*$R58)</f>
        <v>#REF!</v>
      </c>
      <c r="AT58" s="249" t="e">
        <f>SUMPRODUCT((#REF!=$O58)*(#REF!=AT$3)*#REF!)</f>
        <v>#REF!</v>
      </c>
      <c r="AU58" s="249" t="e">
        <f>(AT58*$R58)</f>
        <v>#REF!</v>
      </c>
      <c r="AV58" s="201"/>
    </row>
    <row r="59" spans="1:48" s="61" customFormat="1" ht="20.25" customHeight="1">
      <c r="A59" s="56" t="e">
        <f>#REF!</f>
        <v>#REF!</v>
      </c>
      <c r="B59" s="71" t="e">
        <f>#REF!</f>
        <v>#REF!</v>
      </c>
      <c r="C59" s="65">
        <v>18</v>
      </c>
      <c r="D59" s="62"/>
      <c r="E59" s="62">
        <v>1</v>
      </c>
      <c r="F59" s="62"/>
      <c r="G59" s="257">
        <f t="shared" si="20"/>
        <v>19</v>
      </c>
      <c r="H59" s="257"/>
      <c r="I59" s="257"/>
      <c r="J59" s="257">
        <f t="shared" si="21"/>
        <v>0</v>
      </c>
      <c r="K59" s="62"/>
      <c r="L59" s="62"/>
      <c r="M59" s="62"/>
      <c r="N59" s="62"/>
      <c r="O59" s="65" t="e">
        <f>#REF!</f>
        <v>#REF!</v>
      </c>
      <c r="P59" s="62" t="e">
        <f>SUMPRODUCT(($O59=#REF!)*(#REF!))</f>
        <v>#REF!</v>
      </c>
      <c r="Q59" s="62" t="e">
        <f>#REF!</f>
        <v>#REF!</v>
      </c>
      <c r="R59" s="312">
        <f t="shared" si="2"/>
        <v>19</v>
      </c>
      <c r="S59" s="62" t="e">
        <f>#REF!</f>
        <v>#REF!</v>
      </c>
      <c r="T59" s="63" t="e">
        <f>SUMPRODUCT((#REF!=$O59)*(#REF!=T$3)*#REF!)</f>
        <v>#REF!</v>
      </c>
      <c r="U59" s="63" t="e">
        <f>(T59*$R59)</f>
        <v>#REF!</v>
      </c>
      <c r="V59" s="63" t="e">
        <f>SUMPRODUCT((#REF!=$O59)*(#REF!=V$3)*#REF!)</f>
        <v>#REF!</v>
      </c>
      <c r="W59" s="63" t="e">
        <f>(V59*$R59)</f>
        <v>#REF!</v>
      </c>
      <c r="X59" s="63" t="e">
        <f>SUMPRODUCT((#REF!=$O59)*(#REF!=X$3)*#REF!)</f>
        <v>#REF!</v>
      </c>
      <c r="Y59" s="63" t="e">
        <f>(X59*$R59)</f>
        <v>#REF!</v>
      </c>
      <c r="Z59" s="63" t="e">
        <f>SUMPRODUCT((#REF!=$O59)*(#REF!=Z$3)*#REF!)</f>
        <v>#REF!</v>
      </c>
      <c r="AA59" s="63" t="e">
        <f>(Z59*$R59)</f>
        <v>#REF!</v>
      </c>
      <c r="AB59" s="63" t="e">
        <f>SUMPRODUCT((#REF!=$O59)*(#REF!=AB$3)*#REF!)</f>
        <v>#REF!</v>
      </c>
      <c r="AC59" s="63" t="e">
        <f>(AB59*$R59)</f>
        <v>#REF!</v>
      </c>
      <c r="AD59" s="63" t="e">
        <f>SUMPRODUCT((#REF!=$O59)*(#REF!=AD$3)*#REF!)</f>
        <v>#REF!</v>
      </c>
      <c r="AE59" s="63" t="e">
        <f>(AD59*$R59)</f>
        <v>#REF!</v>
      </c>
      <c r="AF59" s="63" t="e">
        <f>SUMPRODUCT((#REF!=$O59)*(#REF!=AF$3)*#REF!)</f>
        <v>#REF!</v>
      </c>
      <c r="AG59" s="63" t="e">
        <f>(AF59*$R59)</f>
        <v>#REF!</v>
      </c>
      <c r="AH59" s="63" t="e">
        <f>SUMPRODUCT((#REF!=$O59)*(#REF!=AH$3)*#REF!)</f>
        <v>#REF!</v>
      </c>
      <c r="AI59" s="63" t="e">
        <f>(AH59*$R59)</f>
        <v>#REF!</v>
      </c>
      <c r="AJ59" s="63" t="e">
        <f>SUMPRODUCT((#REF!=$O59)*(#REF!=AJ$3)*#REF!)</f>
        <v>#REF!</v>
      </c>
      <c r="AK59" s="63" t="e">
        <f>(AJ59*$R59)</f>
        <v>#REF!</v>
      </c>
      <c r="AL59" s="63" t="e">
        <f>SUMPRODUCT((#REF!=$O59)*(#REF!=AL$3)*#REF!)</f>
        <v>#REF!</v>
      </c>
      <c r="AM59" s="63" t="e">
        <f>(AL59*$R59)</f>
        <v>#REF!</v>
      </c>
      <c r="AN59" s="63" t="e">
        <f>SUMPRODUCT((#REF!=$O59)*(#REF!=AN$3)*#REF!)</f>
        <v>#REF!</v>
      </c>
      <c r="AO59" s="63" t="e">
        <f>(AN59*$R59)</f>
        <v>#REF!</v>
      </c>
      <c r="AP59" s="63" t="e">
        <f>SUMPRODUCT((#REF!=$O59)*(#REF!=AP$3)*#REF!)</f>
        <v>#REF!</v>
      </c>
      <c r="AQ59" s="63" t="e">
        <f>(AP59*$R59)</f>
        <v>#REF!</v>
      </c>
      <c r="AR59" s="63" t="e">
        <f>SUMPRODUCT((#REF!=$O59)*(#REF!=AR$3)*#REF!)</f>
        <v>#REF!</v>
      </c>
      <c r="AS59" s="63" t="e">
        <f>(AR59*$R59)</f>
        <v>#REF!</v>
      </c>
      <c r="AT59" s="63" t="e">
        <f>SUMPRODUCT((#REF!=$O59)*(#REF!=AT$3)*#REF!)</f>
        <v>#REF!</v>
      </c>
      <c r="AU59" s="63" t="e">
        <f>(AT59*$R59)</f>
        <v>#REF!</v>
      </c>
      <c r="AV59" s="66"/>
    </row>
    <row r="60" spans="1:48" s="99" customFormat="1" ht="20.25" customHeight="1">
      <c r="A60" s="100" t="e">
        <f>#REF!</f>
        <v>#REF!</v>
      </c>
      <c r="B60" s="105" t="e">
        <f>#REF!</f>
        <v>#REF!</v>
      </c>
      <c r="C60" s="103"/>
      <c r="D60" s="101"/>
      <c r="E60" s="101"/>
      <c r="F60" s="101">
        <v>2</v>
      </c>
      <c r="G60" s="257">
        <f t="shared" si="20"/>
        <v>2</v>
      </c>
      <c r="H60" s="257"/>
      <c r="I60" s="257">
        <v>1</v>
      </c>
      <c r="J60" s="257">
        <f t="shared" si="21"/>
        <v>1</v>
      </c>
      <c r="K60" s="101"/>
      <c r="L60" s="101"/>
      <c r="M60" s="101"/>
      <c r="N60" s="101"/>
      <c r="O60" s="103" t="e">
        <f>#REF!</f>
        <v>#REF!</v>
      </c>
      <c r="P60" s="101" t="e">
        <f>SUMPRODUCT(($O60=#REF!)*(#REF!))</f>
        <v>#REF!</v>
      </c>
      <c r="Q60" s="101" t="e">
        <f>#REF!</f>
        <v>#REF!</v>
      </c>
      <c r="R60" s="312">
        <f t="shared" si="2"/>
        <v>3</v>
      </c>
      <c r="S60" s="101" t="e">
        <f>#REF!</f>
        <v>#REF!</v>
      </c>
      <c r="T60" s="102" t="e">
        <f>SUMPRODUCT((#REF!=$O60)*(#REF!=T$3)*#REF!)</f>
        <v>#REF!</v>
      </c>
      <c r="U60" s="102" t="e">
        <f t="shared" ref="U60:U62" si="232">(T60*$R60)</f>
        <v>#REF!</v>
      </c>
      <c r="V60" s="102" t="e">
        <f>SUMPRODUCT((#REF!=$O60)*(#REF!=V$3)*#REF!)</f>
        <v>#REF!</v>
      </c>
      <c r="W60" s="102" t="e">
        <f t="shared" ref="W60:W62" si="233">(V60*$R60)</f>
        <v>#REF!</v>
      </c>
      <c r="X60" s="102" t="e">
        <f>SUMPRODUCT((#REF!=$O60)*(#REF!=X$3)*#REF!)</f>
        <v>#REF!</v>
      </c>
      <c r="Y60" s="102" t="e">
        <f t="shared" ref="Y60:Y62" si="234">(X60*$R60)</f>
        <v>#REF!</v>
      </c>
      <c r="Z60" s="102" t="e">
        <f>SUMPRODUCT((#REF!=$O60)*(#REF!=Z$3)*#REF!)</f>
        <v>#REF!</v>
      </c>
      <c r="AA60" s="102" t="e">
        <f t="shared" ref="AA60:AA62" si="235">(Z60*$R60)</f>
        <v>#REF!</v>
      </c>
      <c r="AB60" s="102" t="e">
        <f>SUMPRODUCT((#REF!=$O60)*(#REF!=AB$3)*#REF!)</f>
        <v>#REF!</v>
      </c>
      <c r="AC60" s="102" t="e">
        <f t="shared" ref="AC60:AC62" si="236">(AB60*$R60)</f>
        <v>#REF!</v>
      </c>
      <c r="AD60" s="102" t="e">
        <f>SUMPRODUCT((#REF!=$O60)*(#REF!=AD$3)*#REF!)</f>
        <v>#REF!</v>
      </c>
      <c r="AE60" s="102" t="e">
        <f t="shared" ref="AE60:AE62" si="237">(AD60*$R60)</f>
        <v>#REF!</v>
      </c>
      <c r="AF60" s="102" t="e">
        <f>SUMPRODUCT((#REF!=$O60)*(#REF!=AF$3)*#REF!)</f>
        <v>#REF!</v>
      </c>
      <c r="AG60" s="102" t="e">
        <f t="shared" ref="AG60:AG62" si="238">(AF60*$R60)</f>
        <v>#REF!</v>
      </c>
      <c r="AH60" s="102" t="e">
        <f>SUMPRODUCT((#REF!=$O60)*(#REF!=AH$3)*#REF!)</f>
        <v>#REF!</v>
      </c>
      <c r="AI60" s="102" t="e">
        <f t="shared" ref="AI60:AI62" si="239">(AH60*$R60)</f>
        <v>#REF!</v>
      </c>
      <c r="AJ60" s="102" t="e">
        <f>SUMPRODUCT((#REF!=$O60)*(#REF!=AJ$3)*#REF!)</f>
        <v>#REF!</v>
      </c>
      <c r="AK60" s="102" t="e">
        <f t="shared" ref="AK60:AK62" si="240">(AJ60*$R60)</f>
        <v>#REF!</v>
      </c>
      <c r="AL60" s="102" t="e">
        <f>SUMPRODUCT((#REF!=$O60)*(#REF!=AL$3)*#REF!)</f>
        <v>#REF!</v>
      </c>
      <c r="AM60" s="102" t="e">
        <f t="shared" ref="AM60:AM62" si="241">(AL60*$R60)</f>
        <v>#REF!</v>
      </c>
      <c r="AN60" s="102" t="e">
        <f>SUMPRODUCT((#REF!=$O60)*(#REF!=AN$3)*#REF!)</f>
        <v>#REF!</v>
      </c>
      <c r="AO60" s="102" t="e">
        <f t="shared" ref="AO60:AO62" si="242">(AN60*$R60)</f>
        <v>#REF!</v>
      </c>
      <c r="AP60" s="102" t="e">
        <f>SUMPRODUCT((#REF!=$O60)*(#REF!=AP$3)*#REF!)</f>
        <v>#REF!</v>
      </c>
      <c r="AQ60" s="102" t="e">
        <f t="shared" ref="AQ60:AQ62" si="243">(AP60*$R60)</f>
        <v>#REF!</v>
      </c>
      <c r="AR60" s="102" t="e">
        <f>SUMPRODUCT((#REF!=$O60)*(#REF!=AR$3)*#REF!)</f>
        <v>#REF!</v>
      </c>
      <c r="AS60" s="102" t="e">
        <f t="shared" ref="AS60:AS62" si="244">(AR60*$R60)</f>
        <v>#REF!</v>
      </c>
      <c r="AT60" s="102" t="e">
        <f>SUMPRODUCT((#REF!=$O60)*(#REF!=AT$3)*#REF!)</f>
        <v>#REF!</v>
      </c>
      <c r="AU60" s="102" t="e">
        <f t="shared" ref="AU60:AU62" si="245">(AT60*$R60)</f>
        <v>#REF!</v>
      </c>
      <c r="AV60" s="104"/>
    </row>
    <row r="61" spans="1:48" s="217" customFormat="1" ht="20.25" customHeight="1">
      <c r="A61" s="197" t="e">
        <f>#REF!</f>
        <v>#REF!</v>
      </c>
      <c r="B61" s="221" t="e">
        <f>#REF!</f>
        <v>#REF!</v>
      </c>
      <c r="C61" s="220"/>
      <c r="D61" s="218"/>
      <c r="E61" s="218"/>
      <c r="F61" s="218">
        <v>0</v>
      </c>
      <c r="G61" s="257">
        <f t="shared" si="20"/>
        <v>0</v>
      </c>
      <c r="H61" s="257"/>
      <c r="I61" s="257"/>
      <c r="J61" s="257">
        <f t="shared" si="21"/>
        <v>0</v>
      </c>
      <c r="K61" s="218"/>
      <c r="L61" s="218"/>
      <c r="M61" s="218"/>
      <c r="N61" s="218"/>
      <c r="O61" s="220" t="e">
        <f>#REF!</f>
        <v>#REF!</v>
      </c>
      <c r="P61" s="218" t="e">
        <f>SUMPRODUCT(($O61=#REF!)*(#REF!))</f>
        <v>#REF!</v>
      </c>
      <c r="Q61" s="218" t="e">
        <f>#REF!</f>
        <v>#REF!</v>
      </c>
      <c r="R61" s="312">
        <f t="shared" si="2"/>
        <v>0</v>
      </c>
      <c r="S61" s="218" t="e">
        <f>#REF!</f>
        <v>#REF!</v>
      </c>
      <c r="T61" s="219" t="e">
        <f>SUMPRODUCT((#REF!=$O61)*(#REF!=T$3)*#REF!)</f>
        <v>#REF!</v>
      </c>
      <c r="U61" s="219" t="e">
        <f t="shared" ref="U61" si="246">(T61*$R61)</f>
        <v>#REF!</v>
      </c>
      <c r="V61" s="219" t="e">
        <f>SUMPRODUCT((#REF!=$O61)*(#REF!=V$3)*#REF!)</f>
        <v>#REF!</v>
      </c>
      <c r="W61" s="219" t="e">
        <f t="shared" ref="W61" si="247">(V61*$R61)</f>
        <v>#REF!</v>
      </c>
      <c r="X61" s="219" t="e">
        <f>SUMPRODUCT((#REF!=$O61)*(#REF!=X$3)*#REF!)</f>
        <v>#REF!</v>
      </c>
      <c r="Y61" s="219" t="e">
        <f t="shared" ref="Y61" si="248">(X61*$R61)</f>
        <v>#REF!</v>
      </c>
      <c r="Z61" s="219" t="e">
        <f>SUMPRODUCT((#REF!=$O61)*(#REF!=Z$3)*#REF!)</f>
        <v>#REF!</v>
      </c>
      <c r="AA61" s="219" t="e">
        <f t="shared" ref="AA61" si="249">(Z61*$R61)</f>
        <v>#REF!</v>
      </c>
      <c r="AB61" s="219" t="e">
        <f>SUMPRODUCT((#REF!=$O61)*(#REF!=AB$3)*#REF!)</f>
        <v>#REF!</v>
      </c>
      <c r="AC61" s="219" t="e">
        <f t="shared" ref="AC61" si="250">(AB61*$R61)</f>
        <v>#REF!</v>
      </c>
      <c r="AD61" s="219" t="e">
        <f>SUMPRODUCT((#REF!=$O61)*(#REF!=AD$3)*#REF!)</f>
        <v>#REF!</v>
      </c>
      <c r="AE61" s="219" t="e">
        <f t="shared" ref="AE61" si="251">(AD61*$R61)</f>
        <v>#REF!</v>
      </c>
      <c r="AF61" s="219" t="e">
        <f>SUMPRODUCT((#REF!=$O61)*(#REF!=AF$3)*#REF!)</f>
        <v>#REF!</v>
      </c>
      <c r="AG61" s="219" t="e">
        <f t="shared" ref="AG61" si="252">(AF61*$R61)</f>
        <v>#REF!</v>
      </c>
      <c r="AH61" s="219" t="e">
        <f>SUMPRODUCT((#REF!=$O61)*(#REF!=AH$3)*#REF!)</f>
        <v>#REF!</v>
      </c>
      <c r="AI61" s="219" t="e">
        <f t="shared" ref="AI61" si="253">(AH61*$R61)</f>
        <v>#REF!</v>
      </c>
      <c r="AJ61" s="219" t="e">
        <f>SUMPRODUCT((#REF!=$O61)*(#REF!=AJ$3)*#REF!)</f>
        <v>#REF!</v>
      </c>
      <c r="AK61" s="219" t="e">
        <f t="shared" ref="AK61" si="254">(AJ61*$R61)</f>
        <v>#REF!</v>
      </c>
      <c r="AL61" s="219" t="e">
        <f>SUMPRODUCT((#REF!=$O61)*(#REF!=AL$3)*#REF!)</f>
        <v>#REF!</v>
      </c>
      <c r="AM61" s="219" t="e">
        <f t="shared" ref="AM61" si="255">(AL61*$R61)</f>
        <v>#REF!</v>
      </c>
      <c r="AN61" s="219" t="e">
        <f>SUMPRODUCT((#REF!=$O61)*(#REF!=AN$3)*#REF!)</f>
        <v>#REF!</v>
      </c>
      <c r="AO61" s="219" t="e">
        <f t="shared" ref="AO61" si="256">(AN61*$R61)</f>
        <v>#REF!</v>
      </c>
      <c r="AP61" s="219" t="e">
        <f>SUMPRODUCT((#REF!=$O61)*(#REF!=AP$3)*#REF!)</f>
        <v>#REF!</v>
      </c>
      <c r="AQ61" s="219" t="e">
        <f t="shared" ref="AQ61" si="257">(AP61*$R61)</f>
        <v>#REF!</v>
      </c>
      <c r="AR61" s="219" t="e">
        <f>SUMPRODUCT((#REF!=$O61)*(#REF!=AR$3)*#REF!)</f>
        <v>#REF!</v>
      </c>
      <c r="AS61" s="219" t="e">
        <f t="shared" ref="AS61" si="258">(AR61*$R61)</f>
        <v>#REF!</v>
      </c>
      <c r="AT61" s="219" t="e">
        <f>SUMPRODUCT((#REF!=$O61)*(#REF!=AT$3)*#REF!)</f>
        <v>#REF!</v>
      </c>
      <c r="AU61" s="219" t="e">
        <f t="shared" ref="AU61" si="259">(AT61*$R61)</f>
        <v>#REF!</v>
      </c>
      <c r="AV61" s="201"/>
    </row>
    <row r="62" spans="1:48" s="92" customFormat="1" ht="20.25" customHeight="1">
      <c r="A62" s="93" t="e">
        <f>#REF!</f>
        <v>#REF!</v>
      </c>
      <c r="B62" s="98" t="e">
        <f>#REF!</f>
        <v>#REF!</v>
      </c>
      <c r="C62" s="96"/>
      <c r="D62" s="94"/>
      <c r="E62" s="94"/>
      <c r="F62" s="94"/>
      <c r="G62" s="257">
        <f t="shared" si="20"/>
        <v>0</v>
      </c>
      <c r="H62" s="257"/>
      <c r="I62" s="257"/>
      <c r="J62" s="257">
        <f t="shared" si="21"/>
        <v>0</v>
      </c>
      <c r="K62" s="94"/>
      <c r="L62" s="94"/>
      <c r="M62" s="94"/>
      <c r="N62" s="94"/>
      <c r="O62" s="171" t="e">
        <f>#REF!</f>
        <v>#REF!</v>
      </c>
      <c r="P62" s="94" t="e">
        <f>SUMPRODUCT(($O62=#REF!)*(#REF!))</f>
        <v>#REF!</v>
      </c>
      <c r="Q62" s="94" t="e">
        <f>#REF!</f>
        <v>#REF!</v>
      </c>
      <c r="R62" s="312">
        <f t="shared" si="2"/>
        <v>0</v>
      </c>
      <c r="S62" s="94" t="e">
        <f>#REF!</f>
        <v>#REF!</v>
      </c>
      <c r="T62" s="95" t="e">
        <f>SUMPRODUCT((#REF!=$O62)*(#REF!=T$3)*#REF!)</f>
        <v>#REF!</v>
      </c>
      <c r="U62" s="95" t="e">
        <f t="shared" si="232"/>
        <v>#REF!</v>
      </c>
      <c r="V62" s="95" t="e">
        <f>SUMPRODUCT((#REF!=$O62)*(#REF!=V$3)*#REF!)</f>
        <v>#REF!</v>
      </c>
      <c r="W62" s="95" t="e">
        <f t="shared" si="233"/>
        <v>#REF!</v>
      </c>
      <c r="X62" s="95" t="e">
        <f>SUMPRODUCT((#REF!=$O62)*(#REF!=X$3)*#REF!)</f>
        <v>#REF!</v>
      </c>
      <c r="Y62" s="95" t="e">
        <f t="shared" si="234"/>
        <v>#REF!</v>
      </c>
      <c r="Z62" s="95" t="e">
        <f>SUMPRODUCT((#REF!=$O62)*(#REF!=Z$3)*#REF!)</f>
        <v>#REF!</v>
      </c>
      <c r="AA62" s="95" t="e">
        <f t="shared" si="235"/>
        <v>#REF!</v>
      </c>
      <c r="AB62" s="95" t="e">
        <f>SUMPRODUCT((#REF!=$O62)*(#REF!=AB$3)*#REF!)</f>
        <v>#REF!</v>
      </c>
      <c r="AC62" s="95" t="e">
        <f t="shared" si="236"/>
        <v>#REF!</v>
      </c>
      <c r="AD62" s="95" t="e">
        <f>SUMPRODUCT((#REF!=$O62)*(#REF!=AD$3)*#REF!)</f>
        <v>#REF!</v>
      </c>
      <c r="AE62" s="95" t="e">
        <f t="shared" si="237"/>
        <v>#REF!</v>
      </c>
      <c r="AF62" s="95" t="e">
        <f>SUMPRODUCT((#REF!=$O62)*(#REF!=AF$3)*#REF!)</f>
        <v>#REF!</v>
      </c>
      <c r="AG62" s="95" t="e">
        <f t="shared" si="238"/>
        <v>#REF!</v>
      </c>
      <c r="AH62" s="95" t="e">
        <f>SUMPRODUCT((#REF!=$O62)*(#REF!=AH$3)*#REF!)</f>
        <v>#REF!</v>
      </c>
      <c r="AI62" s="95" t="e">
        <f t="shared" si="239"/>
        <v>#REF!</v>
      </c>
      <c r="AJ62" s="95" t="e">
        <f>SUMPRODUCT((#REF!=$O62)*(#REF!=AJ$3)*#REF!)</f>
        <v>#REF!</v>
      </c>
      <c r="AK62" s="95" t="e">
        <f t="shared" si="240"/>
        <v>#REF!</v>
      </c>
      <c r="AL62" s="95" t="e">
        <f>SUMPRODUCT((#REF!=$O62)*(#REF!=AL$3)*#REF!)</f>
        <v>#REF!</v>
      </c>
      <c r="AM62" s="95" t="e">
        <f t="shared" si="241"/>
        <v>#REF!</v>
      </c>
      <c r="AN62" s="95" t="e">
        <f>SUMPRODUCT((#REF!=$O62)*(#REF!=AN$3)*#REF!)</f>
        <v>#REF!</v>
      </c>
      <c r="AO62" s="95" t="e">
        <f t="shared" si="242"/>
        <v>#REF!</v>
      </c>
      <c r="AP62" s="95" t="e">
        <f>SUMPRODUCT((#REF!=$O62)*(#REF!=AP$3)*#REF!)</f>
        <v>#REF!</v>
      </c>
      <c r="AQ62" s="95" t="e">
        <f t="shared" si="243"/>
        <v>#REF!</v>
      </c>
      <c r="AR62" s="95" t="e">
        <f>SUMPRODUCT((#REF!=$O62)*(#REF!=AR$3)*#REF!)</f>
        <v>#REF!</v>
      </c>
      <c r="AS62" s="95" t="e">
        <f t="shared" si="244"/>
        <v>#REF!</v>
      </c>
      <c r="AT62" s="95" t="e">
        <f>SUMPRODUCT((#REF!=$O62)*(#REF!=AT$3)*#REF!)</f>
        <v>#REF!</v>
      </c>
      <c r="AU62" s="95" t="e">
        <f t="shared" si="245"/>
        <v>#REF!</v>
      </c>
      <c r="AV62" s="97"/>
    </row>
    <row r="63" spans="1:48" s="92" customFormat="1" ht="19.5" customHeight="1">
      <c r="A63" s="93" t="e">
        <f>#REF!</f>
        <v>#REF!</v>
      </c>
      <c r="B63" s="98" t="e">
        <f>#REF!</f>
        <v>#REF!</v>
      </c>
      <c r="C63" s="96"/>
      <c r="D63" s="94"/>
      <c r="E63" s="94"/>
      <c r="F63" s="94">
        <v>1</v>
      </c>
      <c r="G63" s="257">
        <f t="shared" si="20"/>
        <v>1</v>
      </c>
      <c r="H63" s="257"/>
      <c r="I63" s="257"/>
      <c r="J63" s="257">
        <f t="shared" si="21"/>
        <v>0</v>
      </c>
      <c r="K63" s="94"/>
      <c r="L63" s="94"/>
      <c r="M63" s="94"/>
      <c r="N63" s="94"/>
      <c r="O63" s="171" t="s">
        <v>61</v>
      </c>
      <c r="P63" s="94" t="e">
        <f>SUMPRODUCT(($O63=#REF!)*(#REF!))</f>
        <v>#REF!</v>
      </c>
      <c r="Q63" s="94" t="e">
        <f>#REF!</f>
        <v>#REF!</v>
      </c>
      <c r="R63" s="312">
        <f t="shared" si="2"/>
        <v>1</v>
      </c>
      <c r="S63" s="94" t="e">
        <f>#REF!</f>
        <v>#REF!</v>
      </c>
      <c r="T63" s="95" t="e">
        <f>SUMPRODUCT((#REF!=$O63)*(#REF!=T$3)*#REF!)</f>
        <v>#REF!</v>
      </c>
      <c r="U63" s="95" t="e">
        <f t="shared" ref="U63:U64" si="260">(T63*$R63)</f>
        <v>#REF!</v>
      </c>
      <c r="V63" s="95" t="e">
        <f>SUMPRODUCT((#REF!=$O63)*(#REF!=V$3)*#REF!)</f>
        <v>#REF!</v>
      </c>
      <c r="W63" s="95" t="e">
        <f t="shared" ref="W63:W64" si="261">(V63*$R63)</f>
        <v>#REF!</v>
      </c>
      <c r="X63" s="95" t="e">
        <f>SUMPRODUCT((#REF!=$O63)*(#REF!=X$3)*#REF!)</f>
        <v>#REF!</v>
      </c>
      <c r="Y63" s="95" t="e">
        <f t="shared" ref="Y63:Y64" si="262">(X63*$R63)</f>
        <v>#REF!</v>
      </c>
      <c r="Z63" s="95" t="e">
        <f>SUMPRODUCT((#REF!=$O63)*(#REF!=Z$3)*#REF!)</f>
        <v>#REF!</v>
      </c>
      <c r="AA63" s="95" t="e">
        <f t="shared" ref="AA63:AA64" si="263">(Z63*$R63)</f>
        <v>#REF!</v>
      </c>
      <c r="AB63" s="95" t="e">
        <f>SUMPRODUCT((#REF!=$O63)*(#REF!=AB$3)*#REF!)</f>
        <v>#REF!</v>
      </c>
      <c r="AC63" s="95" t="e">
        <f t="shared" ref="AC63:AC64" si="264">(AB63*$R63)</f>
        <v>#REF!</v>
      </c>
      <c r="AD63" s="95" t="e">
        <f>SUMPRODUCT((#REF!=$O63)*(#REF!=AD$3)*#REF!)</f>
        <v>#REF!</v>
      </c>
      <c r="AE63" s="95" t="e">
        <f t="shared" ref="AE63:AE64" si="265">(AD63*$R63)</f>
        <v>#REF!</v>
      </c>
      <c r="AF63" s="95" t="e">
        <f>SUMPRODUCT((#REF!=$O63)*(#REF!=AF$3)*#REF!)</f>
        <v>#REF!</v>
      </c>
      <c r="AG63" s="95" t="e">
        <f t="shared" ref="AG63:AG64" si="266">(AF63*$R63)</f>
        <v>#REF!</v>
      </c>
      <c r="AH63" s="95" t="e">
        <f>SUMPRODUCT((#REF!=$O63)*(#REF!=AH$3)*#REF!)</f>
        <v>#REF!</v>
      </c>
      <c r="AI63" s="95" t="e">
        <f t="shared" ref="AI63:AI64" si="267">(AH63*$R63)</f>
        <v>#REF!</v>
      </c>
      <c r="AJ63" s="95" t="e">
        <f>SUMPRODUCT((#REF!=$O63)*(#REF!=AJ$3)*#REF!)</f>
        <v>#REF!</v>
      </c>
      <c r="AK63" s="95" t="e">
        <f t="shared" ref="AK63:AK64" si="268">(AJ63*$R63)</f>
        <v>#REF!</v>
      </c>
      <c r="AL63" s="95" t="e">
        <f>SUMPRODUCT((#REF!=$O63)*(#REF!=AL$3)*#REF!)</f>
        <v>#REF!</v>
      </c>
      <c r="AM63" s="95" t="e">
        <f t="shared" ref="AM63:AM64" si="269">(AL63*$R63)</f>
        <v>#REF!</v>
      </c>
      <c r="AN63" s="95" t="e">
        <f>SUMPRODUCT((#REF!=$O63)*(#REF!=AN$3)*#REF!)</f>
        <v>#REF!</v>
      </c>
      <c r="AO63" s="95" t="e">
        <f t="shared" ref="AO63:AO64" si="270">(AN63*$R63)</f>
        <v>#REF!</v>
      </c>
      <c r="AP63" s="95" t="e">
        <f>SUMPRODUCT((#REF!=$O63)*(#REF!=AP$3)*#REF!)</f>
        <v>#REF!</v>
      </c>
      <c r="AQ63" s="95" t="e">
        <f t="shared" ref="AQ63:AQ64" si="271">(AP63*$R63)</f>
        <v>#REF!</v>
      </c>
      <c r="AR63" s="95" t="e">
        <f>SUMPRODUCT((#REF!=$O63)*(#REF!=AR$3)*#REF!)</f>
        <v>#REF!</v>
      </c>
      <c r="AS63" s="95" t="e">
        <f t="shared" ref="AS63:AS64" si="272">(AR63*$R63)</f>
        <v>#REF!</v>
      </c>
      <c r="AT63" s="95" t="e">
        <f>SUMPRODUCT((#REF!=$O63)*(#REF!=AT$3)*#REF!)</f>
        <v>#REF!</v>
      </c>
      <c r="AU63" s="95" t="e">
        <f t="shared" ref="AU63:AU64" si="273">(AT63*$R63)</f>
        <v>#REF!</v>
      </c>
      <c r="AV63" s="97"/>
    </row>
    <row r="64" spans="1:48" s="207" customFormat="1" ht="20.25" customHeight="1">
      <c r="A64" s="197" t="e">
        <f>#REF!</f>
        <v>#REF!</v>
      </c>
      <c r="B64" s="211" t="e">
        <f>#REF!</f>
        <v>#REF!</v>
      </c>
      <c r="C64" s="210"/>
      <c r="D64" s="208"/>
      <c r="E64" s="208"/>
      <c r="F64" s="208">
        <v>0</v>
      </c>
      <c r="G64" s="257">
        <f t="shared" si="20"/>
        <v>0</v>
      </c>
      <c r="H64" s="257"/>
      <c r="I64" s="257"/>
      <c r="J64" s="257">
        <f t="shared" si="21"/>
        <v>0</v>
      </c>
      <c r="K64" s="208"/>
      <c r="L64" s="208"/>
      <c r="M64" s="208"/>
      <c r="N64" s="208"/>
      <c r="O64" s="210" t="e">
        <f>#REF!</f>
        <v>#REF!</v>
      </c>
      <c r="P64" s="208" t="e">
        <f>SUMPRODUCT(($O64=#REF!)*(#REF!))</f>
        <v>#REF!</v>
      </c>
      <c r="Q64" s="208" t="e">
        <f>#REF!</f>
        <v>#REF!</v>
      </c>
      <c r="R64" s="312">
        <f t="shared" si="2"/>
        <v>0</v>
      </c>
      <c r="S64" s="208" t="e">
        <f>#REF!</f>
        <v>#REF!</v>
      </c>
      <c r="T64" s="209" t="e">
        <f>SUMPRODUCT((#REF!=$O64)*(#REF!=T$3)*#REF!)</f>
        <v>#REF!</v>
      </c>
      <c r="U64" s="209" t="e">
        <f t="shared" si="260"/>
        <v>#REF!</v>
      </c>
      <c r="V64" s="209" t="e">
        <f>SUMPRODUCT((#REF!=$O64)*(#REF!=V$3)*#REF!)</f>
        <v>#REF!</v>
      </c>
      <c r="W64" s="209" t="e">
        <f t="shared" si="261"/>
        <v>#REF!</v>
      </c>
      <c r="X64" s="209" t="e">
        <f>SUMPRODUCT((#REF!=$O64)*(#REF!=X$3)*#REF!)</f>
        <v>#REF!</v>
      </c>
      <c r="Y64" s="209" t="e">
        <f t="shared" si="262"/>
        <v>#REF!</v>
      </c>
      <c r="Z64" s="209" t="e">
        <f>SUMPRODUCT((#REF!=$O64)*(#REF!=Z$3)*#REF!)</f>
        <v>#REF!</v>
      </c>
      <c r="AA64" s="209" t="e">
        <f t="shared" si="263"/>
        <v>#REF!</v>
      </c>
      <c r="AB64" s="209" t="e">
        <f>SUMPRODUCT((#REF!=$O64)*(#REF!=AB$3)*#REF!)</f>
        <v>#REF!</v>
      </c>
      <c r="AC64" s="209" t="e">
        <f t="shared" si="264"/>
        <v>#REF!</v>
      </c>
      <c r="AD64" s="209" t="e">
        <f>SUMPRODUCT((#REF!=$O64)*(#REF!=AD$3)*#REF!)</f>
        <v>#REF!</v>
      </c>
      <c r="AE64" s="209" t="e">
        <f t="shared" si="265"/>
        <v>#REF!</v>
      </c>
      <c r="AF64" s="209" t="e">
        <f>SUMPRODUCT((#REF!=$O64)*(#REF!=AF$3)*#REF!)</f>
        <v>#REF!</v>
      </c>
      <c r="AG64" s="209" t="e">
        <f t="shared" si="266"/>
        <v>#REF!</v>
      </c>
      <c r="AH64" s="209" t="e">
        <f>SUMPRODUCT((#REF!=$O64)*(#REF!=AH$3)*#REF!)</f>
        <v>#REF!</v>
      </c>
      <c r="AI64" s="209" t="e">
        <f t="shared" si="267"/>
        <v>#REF!</v>
      </c>
      <c r="AJ64" s="209" t="e">
        <f>SUMPRODUCT((#REF!=$O64)*(#REF!=AJ$3)*#REF!)</f>
        <v>#REF!</v>
      </c>
      <c r="AK64" s="209" t="e">
        <f t="shared" si="268"/>
        <v>#REF!</v>
      </c>
      <c r="AL64" s="209" t="e">
        <f>SUMPRODUCT((#REF!=$O64)*(#REF!=AL$3)*#REF!)</f>
        <v>#REF!</v>
      </c>
      <c r="AM64" s="209" t="e">
        <f t="shared" si="269"/>
        <v>#REF!</v>
      </c>
      <c r="AN64" s="209" t="e">
        <f>SUMPRODUCT((#REF!=$O64)*(#REF!=AN$3)*#REF!)</f>
        <v>#REF!</v>
      </c>
      <c r="AO64" s="209" t="e">
        <f t="shared" si="270"/>
        <v>#REF!</v>
      </c>
      <c r="AP64" s="209" t="e">
        <f>SUMPRODUCT((#REF!=$O64)*(#REF!=AP$3)*#REF!)</f>
        <v>#REF!</v>
      </c>
      <c r="AQ64" s="209" t="e">
        <f t="shared" si="271"/>
        <v>#REF!</v>
      </c>
      <c r="AR64" s="209" t="e">
        <f>SUMPRODUCT((#REF!=$O64)*(#REF!=AR$3)*#REF!)</f>
        <v>#REF!</v>
      </c>
      <c r="AS64" s="209" t="e">
        <f t="shared" si="272"/>
        <v>#REF!</v>
      </c>
      <c r="AT64" s="209" t="e">
        <f>SUMPRODUCT((#REF!=$O64)*(#REF!=AT$3)*#REF!)</f>
        <v>#REF!</v>
      </c>
      <c r="AU64" s="209" t="e">
        <f t="shared" si="273"/>
        <v>#REF!</v>
      </c>
      <c r="AV64" s="201"/>
    </row>
    <row r="65" spans="1:48" s="79" customFormat="1" ht="20.25" customHeight="1">
      <c r="A65" s="80" t="e">
        <f>#REF!</f>
        <v>#REF!</v>
      </c>
      <c r="B65" s="91" t="e">
        <f>#REF!</f>
        <v>#REF!</v>
      </c>
      <c r="C65" s="85"/>
      <c r="D65" s="83"/>
      <c r="E65" s="83"/>
      <c r="F65" s="83">
        <v>1</v>
      </c>
      <c r="G65" s="257">
        <f t="shared" si="20"/>
        <v>1</v>
      </c>
      <c r="H65" s="257"/>
      <c r="I65" s="257"/>
      <c r="J65" s="257">
        <f t="shared" si="21"/>
        <v>0</v>
      </c>
      <c r="K65" s="83"/>
      <c r="L65" s="83"/>
      <c r="M65" s="83"/>
      <c r="N65" s="83"/>
      <c r="O65" s="85" t="e">
        <f>#REF!</f>
        <v>#REF!</v>
      </c>
      <c r="P65" s="83" t="e">
        <f>SUMPRODUCT(($O65=#REF!)*(#REF!))</f>
        <v>#REF!</v>
      </c>
      <c r="Q65" s="83" t="e">
        <f>#REF!</f>
        <v>#REF!</v>
      </c>
      <c r="R65" s="312">
        <f t="shared" si="2"/>
        <v>1</v>
      </c>
      <c r="S65" s="83" t="e">
        <f>#REF!</f>
        <v>#REF!</v>
      </c>
      <c r="T65" s="84" t="e">
        <f>SUMPRODUCT((#REF!=$O65)*(#REF!=T$3)*#REF!)</f>
        <v>#REF!</v>
      </c>
      <c r="U65" s="84" t="e">
        <f t="shared" ref="U65:U66" si="274">(T65*$R65)</f>
        <v>#REF!</v>
      </c>
      <c r="V65" s="84" t="e">
        <f>SUMPRODUCT((#REF!=$O65)*(#REF!=V$3)*#REF!)</f>
        <v>#REF!</v>
      </c>
      <c r="W65" s="84" t="e">
        <f t="shared" ref="W65:W66" si="275">(V65*$R65)</f>
        <v>#REF!</v>
      </c>
      <c r="X65" s="84" t="e">
        <f>SUMPRODUCT((#REF!=$O65)*(#REF!=X$3)*#REF!)</f>
        <v>#REF!</v>
      </c>
      <c r="Y65" s="84" t="e">
        <f t="shared" ref="Y65:Y66" si="276">(X65*$R65)</f>
        <v>#REF!</v>
      </c>
      <c r="Z65" s="84" t="e">
        <f>SUMPRODUCT((#REF!=$O65)*(#REF!=Z$3)*#REF!)</f>
        <v>#REF!</v>
      </c>
      <c r="AA65" s="84" t="e">
        <f t="shared" ref="AA65:AA66" si="277">(Z65*$R65)</f>
        <v>#REF!</v>
      </c>
      <c r="AB65" s="84" t="e">
        <f>SUMPRODUCT((#REF!=$O65)*(#REF!=AB$3)*#REF!)</f>
        <v>#REF!</v>
      </c>
      <c r="AC65" s="84" t="e">
        <f t="shared" ref="AC65:AC66" si="278">(AB65*$R65)</f>
        <v>#REF!</v>
      </c>
      <c r="AD65" s="84" t="e">
        <f>SUMPRODUCT((#REF!=$O65)*(#REF!=AD$3)*#REF!)</f>
        <v>#REF!</v>
      </c>
      <c r="AE65" s="84" t="e">
        <f t="shared" ref="AE65:AE66" si="279">(AD65*$R65)</f>
        <v>#REF!</v>
      </c>
      <c r="AF65" s="84" t="e">
        <f>SUMPRODUCT((#REF!=$O65)*(#REF!=AF$3)*#REF!)</f>
        <v>#REF!</v>
      </c>
      <c r="AG65" s="84" t="e">
        <f t="shared" ref="AG65:AG66" si="280">(AF65*$R65)</f>
        <v>#REF!</v>
      </c>
      <c r="AH65" s="84" t="e">
        <f>SUMPRODUCT((#REF!=$O65)*(#REF!=AH$3)*#REF!)</f>
        <v>#REF!</v>
      </c>
      <c r="AI65" s="84" t="e">
        <f t="shared" ref="AI65:AI66" si="281">(AH65*$R65)</f>
        <v>#REF!</v>
      </c>
      <c r="AJ65" s="84" t="e">
        <f>SUMPRODUCT((#REF!=$O65)*(#REF!=AJ$3)*#REF!)</f>
        <v>#REF!</v>
      </c>
      <c r="AK65" s="84" t="e">
        <f t="shared" ref="AK65:AK66" si="282">(AJ65*$R65)</f>
        <v>#REF!</v>
      </c>
      <c r="AL65" s="84" t="e">
        <f>SUMPRODUCT((#REF!=$O65)*(#REF!=AL$3)*#REF!)</f>
        <v>#REF!</v>
      </c>
      <c r="AM65" s="84" t="e">
        <f t="shared" ref="AM65:AM66" si="283">(AL65*$R65)</f>
        <v>#REF!</v>
      </c>
      <c r="AN65" s="84" t="e">
        <f>SUMPRODUCT((#REF!=$O65)*(#REF!=AN$3)*#REF!)</f>
        <v>#REF!</v>
      </c>
      <c r="AO65" s="84" t="e">
        <f t="shared" ref="AO65:AO66" si="284">(AN65*$R65)</f>
        <v>#REF!</v>
      </c>
      <c r="AP65" s="84" t="e">
        <f>SUMPRODUCT((#REF!=$O65)*(#REF!=AP$3)*#REF!)</f>
        <v>#REF!</v>
      </c>
      <c r="AQ65" s="84" t="e">
        <f t="shared" ref="AQ65:AQ66" si="285">(AP65*$R65)</f>
        <v>#REF!</v>
      </c>
      <c r="AR65" s="84" t="e">
        <f>SUMPRODUCT((#REF!=$O65)*(#REF!=AR$3)*#REF!)</f>
        <v>#REF!</v>
      </c>
      <c r="AS65" s="84" t="e">
        <f t="shared" ref="AS65:AS66" si="286">(AR65*$R65)</f>
        <v>#REF!</v>
      </c>
      <c r="AT65" s="84" t="e">
        <f>SUMPRODUCT((#REF!=$O65)*(#REF!=AT$3)*#REF!)</f>
        <v>#REF!</v>
      </c>
      <c r="AU65" s="84" t="e">
        <f t="shared" ref="AU65:AU66" si="287">(AT65*$R65)</f>
        <v>#REF!</v>
      </c>
      <c r="AV65" s="86"/>
    </row>
    <row r="66" spans="1:48" s="106" customFormat="1" ht="20.25" customHeight="1">
      <c r="A66" s="107" t="e">
        <f>#REF!</f>
        <v>#REF!</v>
      </c>
      <c r="B66" s="112" t="e">
        <f>#REF!</f>
        <v>#REF!</v>
      </c>
      <c r="C66" s="113"/>
      <c r="D66" s="108"/>
      <c r="E66" s="108"/>
      <c r="F66" s="108">
        <v>10</v>
      </c>
      <c r="G66" s="257">
        <f t="shared" si="20"/>
        <v>10</v>
      </c>
      <c r="H66" s="257"/>
      <c r="I66" s="257"/>
      <c r="J66" s="257">
        <f t="shared" si="21"/>
        <v>0</v>
      </c>
      <c r="K66" s="108"/>
      <c r="L66" s="108"/>
      <c r="M66" s="108"/>
      <c r="N66" s="108"/>
      <c r="O66" s="113" t="e">
        <f>#REF!</f>
        <v>#REF!</v>
      </c>
      <c r="P66" s="108" t="e">
        <f>SUMPRODUCT(($O66=#REF!)*(#REF!))</f>
        <v>#REF!</v>
      </c>
      <c r="Q66" s="108" t="e">
        <f>#REF!</f>
        <v>#REF!</v>
      </c>
      <c r="R66" s="312">
        <f t="shared" si="2"/>
        <v>10</v>
      </c>
      <c r="S66" s="108" t="e">
        <f>#REF!</f>
        <v>#REF!</v>
      </c>
      <c r="T66" s="109" t="e">
        <f>SUMPRODUCT((#REF!=$O66)*(#REF!=T$3)*#REF!)</f>
        <v>#REF!</v>
      </c>
      <c r="U66" s="109" t="e">
        <f t="shared" si="274"/>
        <v>#REF!</v>
      </c>
      <c r="V66" s="109" t="e">
        <f>SUMPRODUCT((#REF!=$O66)*(#REF!=V$3)*#REF!)</f>
        <v>#REF!</v>
      </c>
      <c r="W66" s="109" t="e">
        <f t="shared" si="275"/>
        <v>#REF!</v>
      </c>
      <c r="X66" s="109" t="e">
        <f>SUMPRODUCT((#REF!=$O66)*(#REF!=X$3)*#REF!)</f>
        <v>#REF!</v>
      </c>
      <c r="Y66" s="109" t="e">
        <f t="shared" si="276"/>
        <v>#REF!</v>
      </c>
      <c r="Z66" s="109" t="e">
        <f>SUMPRODUCT((#REF!=$O66)*(#REF!=Z$3)*#REF!)</f>
        <v>#REF!</v>
      </c>
      <c r="AA66" s="109" t="e">
        <f t="shared" si="277"/>
        <v>#REF!</v>
      </c>
      <c r="AB66" s="109" t="e">
        <f>SUMPRODUCT((#REF!=$O66)*(#REF!=AB$3)*#REF!)</f>
        <v>#REF!</v>
      </c>
      <c r="AC66" s="109" t="e">
        <f t="shared" si="278"/>
        <v>#REF!</v>
      </c>
      <c r="AD66" s="109" t="e">
        <f>SUMPRODUCT((#REF!=$O66)*(#REF!=AD$3)*#REF!)</f>
        <v>#REF!</v>
      </c>
      <c r="AE66" s="109" t="e">
        <f t="shared" si="279"/>
        <v>#REF!</v>
      </c>
      <c r="AF66" s="109" t="e">
        <f>SUMPRODUCT((#REF!=$O66)*(#REF!=AF$3)*#REF!)</f>
        <v>#REF!</v>
      </c>
      <c r="AG66" s="109" t="e">
        <f t="shared" si="280"/>
        <v>#REF!</v>
      </c>
      <c r="AH66" s="109" t="e">
        <f>SUMPRODUCT((#REF!=$O66)*(#REF!=AH$3)*#REF!)</f>
        <v>#REF!</v>
      </c>
      <c r="AI66" s="109" t="e">
        <f t="shared" si="281"/>
        <v>#REF!</v>
      </c>
      <c r="AJ66" s="109" t="e">
        <f>SUMPRODUCT((#REF!=$O66)*(#REF!=AJ$3)*#REF!)</f>
        <v>#REF!</v>
      </c>
      <c r="AK66" s="109" t="e">
        <f t="shared" si="282"/>
        <v>#REF!</v>
      </c>
      <c r="AL66" s="109" t="e">
        <f>SUMPRODUCT((#REF!=$O66)*(#REF!=AL$3)*#REF!)</f>
        <v>#REF!</v>
      </c>
      <c r="AM66" s="109" t="e">
        <f t="shared" si="283"/>
        <v>#REF!</v>
      </c>
      <c r="AN66" s="109" t="e">
        <f>SUMPRODUCT((#REF!=$O66)*(#REF!=AN$3)*#REF!)</f>
        <v>#REF!</v>
      </c>
      <c r="AO66" s="109" t="e">
        <f t="shared" si="284"/>
        <v>#REF!</v>
      </c>
      <c r="AP66" s="109" t="e">
        <f>SUMPRODUCT((#REF!=$O66)*(#REF!=AP$3)*#REF!)</f>
        <v>#REF!</v>
      </c>
      <c r="AQ66" s="109" t="e">
        <f t="shared" si="285"/>
        <v>#REF!</v>
      </c>
      <c r="AR66" s="109" t="e">
        <f>SUMPRODUCT((#REF!=$O66)*(#REF!=AR$3)*#REF!)</f>
        <v>#REF!</v>
      </c>
      <c r="AS66" s="109" t="e">
        <f t="shared" si="286"/>
        <v>#REF!</v>
      </c>
      <c r="AT66" s="109" t="e">
        <f>SUMPRODUCT((#REF!=$O66)*(#REF!=AT$3)*#REF!)</f>
        <v>#REF!</v>
      </c>
      <c r="AU66" s="109" t="e">
        <f t="shared" si="287"/>
        <v>#REF!</v>
      </c>
      <c r="AV66" s="111"/>
    </row>
    <row r="67" spans="1:48" s="172" customFormat="1" ht="20.25" customHeight="1">
      <c r="A67" s="173" t="e">
        <f>#REF!</f>
        <v>#REF!</v>
      </c>
      <c r="B67" s="178" t="e">
        <f>#REF!</f>
        <v>#REF!</v>
      </c>
      <c r="C67" s="176"/>
      <c r="D67" s="174"/>
      <c r="E67" s="174"/>
      <c r="F67" s="174">
        <v>4</v>
      </c>
      <c r="G67" s="257">
        <f t="shared" si="20"/>
        <v>4</v>
      </c>
      <c r="H67" s="257"/>
      <c r="I67" s="257"/>
      <c r="J67" s="257">
        <f t="shared" si="21"/>
        <v>0</v>
      </c>
      <c r="K67" s="174"/>
      <c r="L67" s="174"/>
      <c r="M67" s="174"/>
      <c r="N67" s="174"/>
      <c r="O67" s="176" t="e">
        <f>#REF!</f>
        <v>#REF!</v>
      </c>
      <c r="P67" s="174" t="e">
        <f>SUMPRODUCT(($O67=#REF!)*(#REF!))</f>
        <v>#REF!</v>
      </c>
      <c r="Q67" s="174" t="e">
        <f>#REF!</f>
        <v>#REF!</v>
      </c>
      <c r="R67" s="312">
        <f t="shared" si="2"/>
        <v>4</v>
      </c>
      <c r="S67" s="174" t="e">
        <f>#REF!</f>
        <v>#REF!</v>
      </c>
      <c r="T67" s="175" t="e">
        <f>SUMPRODUCT((#REF!=$O67)*(#REF!=T$3)*#REF!)</f>
        <v>#REF!</v>
      </c>
      <c r="U67" s="175" t="e">
        <f t="shared" ref="U67" si="288">(T67*$R67)</f>
        <v>#REF!</v>
      </c>
      <c r="V67" s="175" t="e">
        <f>SUMPRODUCT((#REF!=$O67)*(#REF!=V$3)*#REF!)</f>
        <v>#REF!</v>
      </c>
      <c r="W67" s="175" t="e">
        <f t="shared" ref="W67" si="289">(V67*$R67)</f>
        <v>#REF!</v>
      </c>
      <c r="X67" s="175" t="e">
        <f>SUMPRODUCT((#REF!=$O67)*(#REF!=X$3)*#REF!)</f>
        <v>#REF!</v>
      </c>
      <c r="Y67" s="175" t="e">
        <f t="shared" ref="Y67" si="290">(X67*$R67)</f>
        <v>#REF!</v>
      </c>
      <c r="Z67" s="175" t="e">
        <f>SUMPRODUCT((#REF!=$O67)*(#REF!=Z$3)*#REF!)</f>
        <v>#REF!</v>
      </c>
      <c r="AA67" s="175" t="e">
        <f t="shared" ref="AA67" si="291">(Z67*$R67)</f>
        <v>#REF!</v>
      </c>
      <c r="AB67" s="175" t="e">
        <f>SUMPRODUCT((#REF!=$O67)*(#REF!=AB$3)*#REF!)</f>
        <v>#REF!</v>
      </c>
      <c r="AC67" s="175" t="e">
        <f t="shared" ref="AC67" si="292">(AB67*$R67)</f>
        <v>#REF!</v>
      </c>
      <c r="AD67" s="175" t="e">
        <f>SUMPRODUCT((#REF!=$O67)*(#REF!=AD$3)*#REF!)</f>
        <v>#REF!</v>
      </c>
      <c r="AE67" s="175" t="e">
        <f t="shared" ref="AE67" si="293">(AD67*$R67)</f>
        <v>#REF!</v>
      </c>
      <c r="AF67" s="175" t="e">
        <f>SUMPRODUCT((#REF!=$O67)*(#REF!=AF$3)*#REF!)</f>
        <v>#REF!</v>
      </c>
      <c r="AG67" s="175" t="e">
        <f t="shared" ref="AG67" si="294">(AF67*$R67)</f>
        <v>#REF!</v>
      </c>
      <c r="AH67" s="175" t="e">
        <f>SUMPRODUCT((#REF!=$O67)*(#REF!=AH$3)*#REF!)</f>
        <v>#REF!</v>
      </c>
      <c r="AI67" s="175" t="e">
        <f t="shared" ref="AI67" si="295">(AH67*$R67)</f>
        <v>#REF!</v>
      </c>
      <c r="AJ67" s="175" t="e">
        <f>SUMPRODUCT((#REF!=$O67)*(#REF!=AJ$3)*#REF!)</f>
        <v>#REF!</v>
      </c>
      <c r="AK67" s="175" t="e">
        <f t="shared" ref="AK67" si="296">(AJ67*$R67)</f>
        <v>#REF!</v>
      </c>
      <c r="AL67" s="175" t="e">
        <f>SUMPRODUCT((#REF!=$O67)*(#REF!=AL$3)*#REF!)</f>
        <v>#REF!</v>
      </c>
      <c r="AM67" s="175" t="e">
        <f t="shared" ref="AM67" si="297">(AL67*$R67)</f>
        <v>#REF!</v>
      </c>
      <c r="AN67" s="175" t="e">
        <f>SUMPRODUCT((#REF!=$O67)*(#REF!=AN$3)*#REF!)</f>
        <v>#REF!</v>
      </c>
      <c r="AO67" s="175" t="e">
        <f t="shared" ref="AO67" si="298">(AN67*$R67)</f>
        <v>#REF!</v>
      </c>
      <c r="AP67" s="175" t="e">
        <f>SUMPRODUCT((#REF!=$O67)*(#REF!=AP$3)*#REF!)</f>
        <v>#REF!</v>
      </c>
      <c r="AQ67" s="175" t="e">
        <f t="shared" ref="AQ67" si="299">(AP67*$R67)</f>
        <v>#REF!</v>
      </c>
      <c r="AR67" s="175" t="e">
        <f>SUMPRODUCT((#REF!=$O67)*(#REF!=AR$3)*#REF!)</f>
        <v>#REF!</v>
      </c>
      <c r="AS67" s="175" t="e">
        <f t="shared" ref="AS67" si="300">(AR67*$R67)</f>
        <v>#REF!</v>
      </c>
      <c r="AT67" s="175" t="e">
        <f>SUMPRODUCT((#REF!=$O67)*(#REF!=AT$3)*#REF!)</f>
        <v>#REF!</v>
      </c>
      <c r="AU67" s="175" t="e">
        <f t="shared" ref="AU67" si="301">(AT67*$R67)</f>
        <v>#REF!</v>
      </c>
      <c r="AV67" s="177"/>
    </row>
    <row r="68" spans="1:48" s="172" customFormat="1" ht="20.25" customHeight="1">
      <c r="A68" s="173" t="e">
        <f>#REF!</f>
        <v>#REF!</v>
      </c>
      <c r="B68" s="178" t="e">
        <f>#REF!</f>
        <v>#REF!</v>
      </c>
      <c r="C68" s="176"/>
      <c r="D68" s="174"/>
      <c r="E68" s="174"/>
      <c r="F68" s="174">
        <v>4</v>
      </c>
      <c r="G68" s="257">
        <f t="shared" si="20"/>
        <v>4</v>
      </c>
      <c r="H68" s="257"/>
      <c r="I68" s="257"/>
      <c r="J68" s="257">
        <f t="shared" si="21"/>
        <v>0</v>
      </c>
      <c r="K68" s="174"/>
      <c r="L68" s="174"/>
      <c r="M68" s="174"/>
      <c r="N68" s="174"/>
      <c r="O68" s="176" t="e">
        <f>#REF!</f>
        <v>#REF!</v>
      </c>
      <c r="P68" s="174" t="e">
        <f>SUMPRODUCT(($O68=#REF!)*(#REF!))</f>
        <v>#REF!</v>
      </c>
      <c r="Q68" s="174" t="e">
        <f>#REF!</f>
        <v>#REF!</v>
      </c>
      <c r="R68" s="312">
        <f t="shared" si="2"/>
        <v>4</v>
      </c>
      <c r="S68" s="174" t="e">
        <f>#REF!</f>
        <v>#REF!</v>
      </c>
      <c r="T68" s="175" t="e">
        <f>SUMPRODUCT((#REF!=$O68)*(#REF!=T$3)*#REF!)</f>
        <v>#REF!</v>
      </c>
      <c r="U68" s="175" t="e">
        <f t="shared" ref="U68" si="302">(T68*$R68)</f>
        <v>#REF!</v>
      </c>
      <c r="V68" s="175" t="e">
        <f>SUMPRODUCT((#REF!=$O68)*(#REF!=V$3)*#REF!)</f>
        <v>#REF!</v>
      </c>
      <c r="W68" s="175" t="e">
        <f t="shared" ref="W68" si="303">(V68*$R68)</f>
        <v>#REF!</v>
      </c>
      <c r="X68" s="175" t="e">
        <f>SUMPRODUCT((#REF!=$O68)*(#REF!=X$3)*#REF!)</f>
        <v>#REF!</v>
      </c>
      <c r="Y68" s="175" t="e">
        <f t="shared" ref="Y68" si="304">(X68*$R68)</f>
        <v>#REF!</v>
      </c>
      <c r="Z68" s="175" t="e">
        <f>SUMPRODUCT((#REF!=$O68)*(#REF!=Z$3)*#REF!)</f>
        <v>#REF!</v>
      </c>
      <c r="AA68" s="175" t="e">
        <f t="shared" ref="AA68" si="305">(Z68*$R68)</f>
        <v>#REF!</v>
      </c>
      <c r="AB68" s="175" t="e">
        <f>SUMPRODUCT((#REF!=$O68)*(#REF!=AB$3)*#REF!)</f>
        <v>#REF!</v>
      </c>
      <c r="AC68" s="175" t="e">
        <f t="shared" ref="AC68" si="306">(AB68*$R68)</f>
        <v>#REF!</v>
      </c>
      <c r="AD68" s="175" t="e">
        <f>SUMPRODUCT((#REF!=$O68)*(#REF!=AD$3)*#REF!)</f>
        <v>#REF!</v>
      </c>
      <c r="AE68" s="175" t="e">
        <f t="shared" ref="AE68" si="307">(AD68*$R68)</f>
        <v>#REF!</v>
      </c>
      <c r="AF68" s="175" t="e">
        <f>SUMPRODUCT((#REF!=$O68)*(#REF!=AF$3)*#REF!)</f>
        <v>#REF!</v>
      </c>
      <c r="AG68" s="175" t="e">
        <f t="shared" ref="AG68" si="308">(AF68*$R68)</f>
        <v>#REF!</v>
      </c>
      <c r="AH68" s="175" t="e">
        <f>SUMPRODUCT((#REF!=$O68)*(#REF!=AH$3)*#REF!)</f>
        <v>#REF!</v>
      </c>
      <c r="AI68" s="175" t="e">
        <f t="shared" ref="AI68" si="309">(AH68*$R68)</f>
        <v>#REF!</v>
      </c>
      <c r="AJ68" s="175" t="e">
        <f>SUMPRODUCT((#REF!=$O68)*(#REF!=AJ$3)*#REF!)</f>
        <v>#REF!</v>
      </c>
      <c r="AK68" s="175" t="e">
        <f t="shared" ref="AK68" si="310">(AJ68*$R68)</f>
        <v>#REF!</v>
      </c>
      <c r="AL68" s="175" t="e">
        <f>SUMPRODUCT((#REF!=$O68)*(#REF!=AL$3)*#REF!)</f>
        <v>#REF!</v>
      </c>
      <c r="AM68" s="175" t="e">
        <f t="shared" ref="AM68" si="311">(AL68*$R68)</f>
        <v>#REF!</v>
      </c>
      <c r="AN68" s="175" t="e">
        <f>SUMPRODUCT((#REF!=$O68)*(#REF!=AN$3)*#REF!)</f>
        <v>#REF!</v>
      </c>
      <c r="AO68" s="175" t="e">
        <f t="shared" ref="AO68" si="312">(AN68*$R68)</f>
        <v>#REF!</v>
      </c>
      <c r="AP68" s="175" t="e">
        <f>SUMPRODUCT((#REF!=$O68)*(#REF!=AP$3)*#REF!)</f>
        <v>#REF!</v>
      </c>
      <c r="AQ68" s="175" t="e">
        <f t="shared" ref="AQ68" si="313">(AP68*$R68)</f>
        <v>#REF!</v>
      </c>
      <c r="AR68" s="175" t="e">
        <f>SUMPRODUCT((#REF!=$O68)*(#REF!=AR$3)*#REF!)</f>
        <v>#REF!</v>
      </c>
      <c r="AS68" s="175" t="e">
        <f t="shared" ref="AS68" si="314">(AR68*$R68)</f>
        <v>#REF!</v>
      </c>
      <c r="AT68" s="175" t="e">
        <f>SUMPRODUCT((#REF!=$O68)*(#REF!=AT$3)*#REF!)</f>
        <v>#REF!</v>
      </c>
      <c r="AU68" s="175" t="e">
        <f t="shared" ref="AU68" si="315">(AT68*$R68)</f>
        <v>#REF!</v>
      </c>
      <c r="AV68" s="177"/>
    </row>
    <row r="69" spans="1:48" s="92" customFormat="1" ht="20.25" customHeight="1">
      <c r="A69" s="93" t="e">
        <f>#REF!</f>
        <v>#REF!</v>
      </c>
      <c r="B69" s="98" t="e">
        <f>#REF!</f>
        <v>#REF!</v>
      </c>
      <c r="C69" s="96"/>
      <c r="D69" s="94"/>
      <c r="E69" s="94"/>
      <c r="F69" s="94"/>
      <c r="G69" s="257">
        <f t="shared" si="20"/>
        <v>0</v>
      </c>
      <c r="H69" s="257"/>
      <c r="I69" s="257"/>
      <c r="J69" s="257">
        <f t="shared" si="21"/>
        <v>0</v>
      </c>
      <c r="K69" s="94"/>
      <c r="L69" s="94"/>
      <c r="M69" s="94"/>
      <c r="N69" s="94"/>
      <c r="O69" s="96" t="s">
        <v>61</v>
      </c>
      <c r="P69" s="94" t="e">
        <f>SUMPRODUCT(($O69=#REF!)*(#REF!))</f>
        <v>#REF!</v>
      </c>
      <c r="Q69" s="94" t="e">
        <f>#REF!</f>
        <v>#REF!</v>
      </c>
      <c r="R69" s="312">
        <f t="shared" si="2"/>
        <v>0</v>
      </c>
      <c r="S69" s="94" t="e">
        <f>#REF!</f>
        <v>#REF!</v>
      </c>
      <c r="T69" s="95" t="e">
        <f>SUMPRODUCT((#REF!=$O69)*(#REF!=T$3)*#REF!)</f>
        <v>#REF!</v>
      </c>
      <c r="U69" s="95" t="e">
        <f>(T69*$R69)</f>
        <v>#REF!</v>
      </c>
      <c r="V69" s="95" t="e">
        <f>SUMPRODUCT((#REF!=$O69)*(#REF!=V$3)*#REF!)</f>
        <v>#REF!</v>
      </c>
      <c r="W69" s="95" t="e">
        <f>(V69*$R69)</f>
        <v>#REF!</v>
      </c>
      <c r="X69" s="95" t="e">
        <f>SUMPRODUCT((#REF!=$O69)*(#REF!=X$3)*#REF!)</f>
        <v>#REF!</v>
      </c>
      <c r="Y69" s="95" t="e">
        <f>(X69*$R69)</f>
        <v>#REF!</v>
      </c>
      <c r="Z69" s="95" t="e">
        <f>SUMPRODUCT((#REF!=$O69)*(#REF!=Z$3)*#REF!)</f>
        <v>#REF!</v>
      </c>
      <c r="AA69" s="95" t="e">
        <f>(Z69*$R69)</f>
        <v>#REF!</v>
      </c>
      <c r="AB69" s="95" t="e">
        <f>SUMPRODUCT((#REF!=$O69)*(#REF!=AB$3)*#REF!)</f>
        <v>#REF!</v>
      </c>
      <c r="AC69" s="95" t="e">
        <f>(AB69*$R69)</f>
        <v>#REF!</v>
      </c>
      <c r="AD69" s="95" t="e">
        <f>SUMPRODUCT((#REF!=$O69)*(#REF!=AD$3)*#REF!)</f>
        <v>#REF!</v>
      </c>
      <c r="AE69" s="95" t="e">
        <f>(AD69*$R69)</f>
        <v>#REF!</v>
      </c>
      <c r="AF69" s="95" t="e">
        <f>SUMPRODUCT((#REF!=$O69)*(#REF!=AF$3)*#REF!)</f>
        <v>#REF!</v>
      </c>
      <c r="AG69" s="95" t="e">
        <f>(AF69*$R69)</f>
        <v>#REF!</v>
      </c>
      <c r="AH69" s="95" t="e">
        <f>SUMPRODUCT((#REF!=$O69)*(#REF!=AH$3)*#REF!)</f>
        <v>#REF!</v>
      </c>
      <c r="AI69" s="95" t="e">
        <f>(AH69*$R69)</f>
        <v>#REF!</v>
      </c>
      <c r="AJ69" s="95" t="e">
        <f>SUMPRODUCT((#REF!=$O69)*(#REF!=AJ$3)*#REF!)</f>
        <v>#REF!</v>
      </c>
      <c r="AK69" s="95" t="e">
        <f>(AJ69*$R69)</f>
        <v>#REF!</v>
      </c>
      <c r="AL69" s="95" t="e">
        <f>SUMPRODUCT((#REF!=$O69)*(#REF!=AL$3)*#REF!)</f>
        <v>#REF!</v>
      </c>
      <c r="AM69" s="95" t="e">
        <f>(AL69*$R69)</f>
        <v>#REF!</v>
      </c>
      <c r="AN69" s="95" t="e">
        <f>SUMPRODUCT((#REF!=$O69)*(#REF!=AN$3)*#REF!)</f>
        <v>#REF!</v>
      </c>
      <c r="AO69" s="95" t="e">
        <f>(AN69*$R69)</f>
        <v>#REF!</v>
      </c>
      <c r="AP69" s="95" t="e">
        <f>SUMPRODUCT((#REF!=$O69)*(#REF!=AP$3)*#REF!)</f>
        <v>#REF!</v>
      </c>
      <c r="AQ69" s="95" t="e">
        <f>(AP69*$R69)</f>
        <v>#REF!</v>
      </c>
      <c r="AR69" s="95" t="e">
        <f>SUMPRODUCT((#REF!=$O69)*(#REF!=AR$3)*#REF!)</f>
        <v>#REF!</v>
      </c>
      <c r="AS69" s="95" t="e">
        <f>(AR69*$R69)</f>
        <v>#REF!</v>
      </c>
      <c r="AT69" s="95" t="e">
        <f>SUMPRODUCT((#REF!=$O69)*(#REF!=AT$3)*#REF!)</f>
        <v>#REF!</v>
      </c>
      <c r="AU69" s="95" t="e">
        <f>(AT69*$R69)</f>
        <v>#REF!</v>
      </c>
      <c r="AV69" s="97"/>
    </row>
    <row r="70" spans="1:48" s="61" customFormat="1" ht="20.25" customHeight="1">
      <c r="A70" s="56" t="e">
        <f>#REF!</f>
        <v>#REF!</v>
      </c>
      <c r="B70" s="71" t="e">
        <f>#REF!</f>
        <v>#REF!</v>
      </c>
      <c r="C70" s="65"/>
      <c r="D70" s="62">
        <v>4</v>
      </c>
      <c r="E70" s="62"/>
      <c r="F70" s="62">
        <v>12</v>
      </c>
      <c r="G70" s="257">
        <f t="shared" si="20"/>
        <v>16</v>
      </c>
      <c r="H70" s="257"/>
      <c r="I70" s="257">
        <v>2</v>
      </c>
      <c r="J70" s="257">
        <f t="shared" si="21"/>
        <v>2</v>
      </c>
      <c r="K70" s="62"/>
      <c r="L70" s="62"/>
      <c r="M70" s="62"/>
      <c r="N70" s="62"/>
      <c r="O70" s="96" t="e">
        <f>#REF!</f>
        <v>#REF!</v>
      </c>
      <c r="P70" s="62" t="e">
        <f>SUMPRODUCT(($O70=#REF!)*(#REF!))</f>
        <v>#REF!</v>
      </c>
      <c r="Q70" s="62" t="e">
        <f>#REF!</f>
        <v>#REF!</v>
      </c>
      <c r="R70" s="312">
        <f t="shared" si="2"/>
        <v>18</v>
      </c>
      <c r="S70" s="62" t="e">
        <f>#REF!</f>
        <v>#REF!</v>
      </c>
      <c r="T70" s="63" t="e">
        <f>SUMPRODUCT((#REF!=$O70)*(#REF!=T$3)*#REF!)</f>
        <v>#REF!</v>
      </c>
      <c r="U70" s="63" t="e">
        <f>(T70*$R70)</f>
        <v>#REF!</v>
      </c>
      <c r="V70" s="63" t="e">
        <f>SUMPRODUCT((#REF!=$O70)*(#REF!=V$3)*#REF!)</f>
        <v>#REF!</v>
      </c>
      <c r="W70" s="63" t="e">
        <f>(V70*$R70)</f>
        <v>#REF!</v>
      </c>
      <c r="X70" s="63" t="e">
        <f>SUMPRODUCT((#REF!=$O70)*(#REF!=X$3)*#REF!)</f>
        <v>#REF!</v>
      </c>
      <c r="Y70" s="63" t="e">
        <f>(X70*$R70)</f>
        <v>#REF!</v>
      </c>
      <c r="Z70" s="63" t="e">
        <f>SUMPRODUCT((#REF!=$O70)*(#REF!=Z$3)*#REF!)</f>
        <v>#REF!</v>
      </c>
      <c r="AA70" s="63" t="e">
        <f>(Z70*$R70)</f>
        <v>#REF!</v>
      </c>
      <c r="AB70" s="63" t="e">
        <f>SUMPRODUCT((#REF!=$O70)*(#REF!=AB$3)*#REF!)</f>
        <v>#REF!</v>
      </c>
      <c r="AC70" s="63" t="e">
        <f>(AB70*$R70)</f>
        <v>#REF!</v>
      </c>
      <c r="AD70" s="63" t="e">
        <f>SUMPRODUCT((#REF!=$O70)*(#REF!=AD$3)*#REF!)</f>
        <v>#REF!</v>
      </c>
      <c r="AE70" s="63" t="e">
        <f>(AD70*$R70)</f>
        <v>#REF!</v>
      </c>
      <c r="AF70" s="63" t="e">
        <f>SUMPRODUCT((#REF!=$O70)*(#REF!=AF$3)*#REF!)</f>
        <v>#REF!</v>
      </c>
      <c r="AG70" s="63" t="e">
        <f>(AF70*$R70)</f>
        <v>#REF!</v>
      </c>
      <c r="AH70" s="63" t="e">
        <f>SUMPRODUCT((#REF!=$O70)*(#REF!=AH$3)*#REF!)</f>
        <v>#REF!</v>
      </c>
      <c r="AI70" s="63" t="e">
        <f>(AH70*$R70)</f>
        <v>#REF!</v>
      </c>
      <c r="AJ70" s="63" t="e">
        <f>SUMPRODUCT((#REF!=$O70)*(#REF!=AJ$3)*#REF!)</f>
        <v>#REF!</v>
      </c>
      <c r="AK70" s="63" t="e">
        <f>(AJ70*$R70)</f>
        <v>#REF!</v>
      </c>
      <c r="AL70" s="63" t="e">
        <f>SUMPRODUCT((#REF!=$O70)*(#REF!=AL$3)*#REF!)</f>
        <v>#REF!</v>
      </c>
      <c r="AM70" s="63" t="e">
        <f>(AL70*$R70)</f>
        <v>#REF!</v>
      </c>
      <c r="AN70" s="63" t="e">
        <f>SUMPRODUCT((#REF!=$O70)*(#REF!=AN$3)*#REF!)</f>
        <v>#REF!</v>
      </c>
      <c r="AO70" s="63" t="e">
        <f>(AN70*$R70)</f>
        <v>#REF!</v>
      </c>
      <c r="AP70" s="63" t="e">
        <f>SUMPRODUCT((#REF!=$O70)*(#REF!=AP$3)*#REF!)</f>
        <v>#REF!</v>
      </c>
      <c r="AQ70" s="63" t="e">
        <f>(AP70*$R70)</f>
        <v>#REF!</v>
      </c>
      <c r="AR70" s="63" t="e">
        <f>SUMPRODUCT((#REF!=$O70)*(#REF!=AR$3)*#REF!)</f>
        <v>#REF!</v>
      </c>
      <c r="AS70" s="63" t="e">
        <f>(AR70*$R70)</f>
        <v>#REF!</v>
      </c>
      <c r="AT70" s="63" t="e">
        <f>SUMPRODUCT((#REF!=$O70)*(#REF!=AT$3)*#REF!)</f>
        <v>#REF!</v>
      </c>
      <c r="AU70" s="63" t="e">
        <f>(AT70*$R70)</f>
        <v>#REF!</v>
      </c>
      <c r="AV70" s="66"/>
    </row>
    <row r="71" spans="1:48" s="126" customFormat="1" ht="20.25" customHeight="1">
      <c r="A71" s="127" t="e">
        <f>#REF!</f>
        <v>#REF!</v>
      </c>
      <c r="B71" s="132" t="e">
        <f>#REF!</f>
        <v>#REF!</v>
      </c>
      <c r="C71" s="130"/>
      <c r="D71" s="128">
        <v>4</v>
      </c>
      <c r="E71" s="128"/>
      <c r="F71" s="128">
        <v>6</v>
      </c>
      <c r="G71" s="257">
        <f t="shared" si="20"/>
        <v>10</v>
      </c>
      <c r="H71" s="257"/>
      <c r="I71" s="257"/>
      <c r="J71" s="257">
        <f t="shared" si="21"/>
        <v>0</v>
      </c>
      <c r="K71" s="128"/>
      <c r="L71" s="128"/>
      <c r="M71" s="128"/>
      <c r="N71" s="128"/>
      <c r="O71" s="130" t="e">
        <f>#REF!</f>
        <v>#REF!</v>
      </c>
      <c r="P71" s="128" t="e">
        <f>SUMPRODUCT(($O71=#REF!)*(#REF!))</f>
        <v>#REF!</v>
      </c>
      <c r="Q71" s="128" t="e">
        <f>#REF!</f>
        <v>#REF!</v>
      </c>
      <c r="R71" s="312">
        <f t="shared" si="2"/>
        <v>10</v>
      </c>
      <c r="S71" s="128" t="e">
        <f>#REF!</f>
        <v>#REF!</v>
      </c>
      <c r="T71" s="129" t="e">
        <f>SUMPRODUCT((#REF!=$O71)*(#REF!=T$3)*#REF!)</f>
        <v>#REF!</v>
      </c>
      <c r="U71" s="129" t="e">
        <f>(T71*$R71)</f>
        <v>#REF!</v>
      </c>
      <c r="V71" s="129" t="e">
        <f>SUMPRODUCT((#REF!=$O71)*(#REF!=V$3)*#REF!)</f>
        <v>#REF!</v>
      </c>
      <c r="W71" s="129" t="e">
        <f>(V71*$R71)</f>
        <v>#REF!</v>
      </c>
      <c r="X71" s="129" t="e">
        <f>SUMPRODUCT((#REF!=$O71)*(#REF!=X$3)*#REF!)</f>
        <v>#REF!</v>
      </c>
      <c r="Y71" s="129" t="e">
        <f>(X71*$R71)</f>
        <v>#REF!</v>
      </c>
      <c r="Z71" s="129" t="e">
        <f>SUMPRODUCT((#REF!=$O71)*(#REF!=Z$3)*#REF!)</f>
        <v>#REF!</v>
      </c>
      <c r="AA71" s="129" t="e">
        <f>(Z71*$R71)</f>
        <v>#REF!</v>
      </c>
      <c r="AB71" s="129" t="e">
        <f>SUMPRODUCT((#REF!=$O71)*(#REF!=AB$3)*#REF!)</f>
        <v>#REF!</v>
      </c>
      <c r="AC71" s="129" t="e">
        <f>(AB71*$R71)</f>
        <v>#REF!</v>
      </c>
      <c r="AD71" s="129" t="e">
        <f>SUMPRODUCT((#REF!=$O71)*(#REF!=AD$3)*#REF!)</f>
        <v>#REF!</v>
      </c>
      <c r="AE71" s="129" t="e">
        <f>(AD71*$R71)</f>
        <v>#REF!</v>
      </c>
      <c r="AF71" s="129" t="e">
        <f>SUMPRODUCT((#REF!=$O71)*(#REF!=AF$3)*#REF!)</f>
        <v>#REF!</v>
      </c>
      <c r="AG71" s="129" t="e">
        <f>(AF71*$R71)</f>
        <v>#REF!</v>
      </c>
      <c r="AH71" s="129" t="e">
        <f>SUMPRODUCT((#REF!=$O71)*(#REF!=AH$3)*#REF!)</f>
        <v>#REF!</v>
      </c>
      <c r="AI71" s="129" t="e">
        <f>(AH71*$R71)</f>
        <v>#REF!</v>
      </c>
      <c r="AJ71" s="129" t="e">
        <f>SUMPRODUCT((#REF!=$O71)*(#REF!=AJ$3)*#REF!)</f>
        <v>#REF!</v>
      </c>
      <c r="AK71" s="129" t="e">
        <f>(AJ71*$R71)</f>
        <v>#REF!</v>
      </c>
      <c r="AL71" s="129" t="e">
        <f>SUMPRODUCT((#REF!=$O71)*(#REF!=AL$3)*#REF!)</f>
        <v>#REF!</v>
      </c>
      <c r="AM71" s="129" t="e">
        <f>(AL71*$R71)</f>
        <v>#REF!</v>
      </c>
      <c r="AN71" s="129" t="e">
        <f>SUMPRODUCT((#REF!=$O71)*(#REF!=AN$3)*#REF!)</f>
        <v>#REF!</v>
      </c>
      <c r="AO71" s="129" t="e">
        <f>(AN71*$R71)</f>
        <v>#REF!</v>
      </c>
      <c r="AP71" s="129" t="e">
        <f>SUMPRODUCT((#REF!=$O71)*(#REF!=AP$3)*#REF!)</f>
        <v>#REF!</v>
      </c>
      <c r="AQ71" s="129" t="e">
        <f>(AP71*$R71)</f>
        <v>#REF!</v>
      </c>
      <c r="AR71" s="129" t="e">
        <f>SUMPRODUCT((#REF!=$O71)*(#REF!=AR$3)*#REF!)</f>
        <v>#REF!</v>
      </c>
      <c r="AS71" s="129" t="e">
        <f>(AR71*$R71)</f>
        <v>#REF!</v>
      </c>
      <c r="AT71" s="129" t="e">
        <f>SUMPRODUCT((#REF!=$O71)*(#REF!=AT$3)*#REF!)</f>
        <v>#REF!</v>
      </c>
      <c r="AU71" s="129" t="e">
        <f>(AT71*$R71)</f>
        <v>#REF!</v>
      </c>
      <c r="AV71" s="131"/>
    </row>
    <row r="72" spans="1:48" s="242" customFormat="1" ht="20.25" customHeight="1">
      <c r="A72" s="197" t="e">
        <f>#REF!</f>
        <v>#REF!</v>
      </c>
      <c r="B72" s="246" t="e">
        <f>#REF!</f>
        <v>#REF!</v>
      </c>
      <c r="C72" s="245"/>
      <c r="D72" s="243"/>
      <c r="E72" s="243"/>
      <c r="F72" s="243"/>
      <c r="G72" s="257">
        <f t="shared" si="20"/>
        <v>0</v>
      </c>
      <c r="H72" s="257"/>
      <c r="I72" s="257"/>
      <c r="J72" s="257">
        <f t="shared" si="21"/>
        <v>0</v>
      </c>
      <c r="K72" s="243"/>
      <c r="L72" s="243"/>
      <c r="M72" s="243"/>
      <c r="N72" s="243"/>
      <c r="O72" s="245" t="e">
        <f>#REF!</f>
        <v>#REF!</v>
      </c>
      <c r="P72" s="243" t="e">
        <f>SUMPRODUCT(($O72=#REF!)*(#REF!))</f>
        <v>#REF!</v>
      </c>
      <c r="Q72" s="243" t="e">
        <f>#REF!</f>
        <v>#REF!</v>
      </c>
      <c r="R72" s="312">
        <f t="shared" si="2"/>
        <v>0</v>
      </c>
      <c r="S72" s="243" t="e">
        <f>#REF!</f>
        <v>#REF!</v>
      </c>
      <c r="T72" s="244" t="e">
        <f>SUMPRODUCT((#REF!=$O72)*(#REF!=T$3)*#REF!)</f>
        <v>#REF!</v>
      </c>
      <c r="U72" s="244" t="e">
        <f t="shared" ref="U72" si="316">(T72*$R72)</f>
        <v>#REF!</v>
      </c>
      <c r="V72" s="244" t="e">
        <f>SUMPRODUCT((#REF!=$O72)*(#REF!=V$3)*#REF!)</f>
        <v>#REF!</v>
      </c>
      <c r="W72" s="244" t="e">
        <f t="shared" ref="W72" si="317">(V72*$R72)</f>
        <v>#REF!</v>
      </c>
      <c r="X72" s="244" t="e">
        <f>SUMPRODUCT((#REF!=$O72)*(#REF!=X$3)*#REF!)</f>
        <v>#REF!</v>
      </c>
      <c r="Y72" s="244" t="e">
        <f t="shared" ref="Y72" si="318">(X72*$R72)</f>
        <v>#REF!</v>
      </c>
      <c r="Z72" s="244" t="e">
        <f>SUMPRODUCT((#REF!=$O72)*(#REF!=Z$3)*#REF!)</f>
        <v>#REF!</v>
      </c>
      <c r="AA72" s="244" t="e">
        <f t="shared" ref="AA72" si="319">(Z72*$R72)</f>
        <v>#REF!</v>
      </c>
      <c r="AB72" s="244" t="e">
        <f>SUMPRODUCT((#REF!=$O72)*(#REF!=AB$3)*#REF!)</f>
        <v>#REF!</v>
      </c>
      <c r="AC72" s="244" t="e">
        <f t="shared" ref="AC72" si="320">(AB72*$R72)</f>
        <v>#REF!</v>
      </c>
      <c r="AD72" s="244" t="e">
        <f>SUMPRODUCT((#REF!=$O72)*(#REF!=AD$3)*#REF!)</f>
        <v>#REF!</v>
      </c>
      <c r="AE72" s="244" t="e">
        <f t="shared" ref="AE72" si="321">(AD72*$R72)</f>
        <v>#REF!</v>
      </c>
      <c r="AF72" s="244" t="e">
        <f>SUMPRODUCT((#REF!=$O72)*(#REF!=AF$3)*#REF!)</f>
        <v>#REF!</v>
      </c>
      <c r="AG72" s="244" t="e">
        <f t="shared" ref="AG72" si="322">(AF72*$R72)</f>
        <v>#REF!</v>
      </c>
      <c r="AH72" s="244" t="e">
        <f>SUMPRODUCT((#REF!=$O72)*(#REF!=AH$3)*#REF!)</f>
        <v>#REF!</v>
      </c>
      <c r="AI72" s="244" t="e">
        <f t="shared" ref="AI72" si="323">(AH72*$R72)</f>
        <v>#REF!</v>
      </c>
      <c r="AJ72" s="244" t="e">
        <f>SUMPRODUCT((#REF!=$O72)*(#REF!=AJ$3)*#REF!)</f>
        <v>#REF!</v>
      </c>
      <c r="AK72" s="244" t="e">
        <f t="shared" ref="AK72" si="324">(AJ72*$R72)</f>
        <v>#REF!</v>
      </c>
      <c r="AL72" s="244" t="e">
        <f>SUMPRODUCT((#REF!=$O72)*(#REF!=AL$3)*#REF!)</f>
        <v>#REF!</v>
      </c>
      <c r="AM72" s="244" t="e">
        <f t="shared" ref="AM72" si="325">(AL72*$R72)</f>
        <v>#REF!</v>
      </c>
      <c r="AN72" s="244" t="e">
        <f>SUMPRODUCT((#REF!=$O72)*(#REF!=AN$3)*#REF!)</f>
        <v>#REF!</v>
      </c>
      <c r="AO72" s="244" t="e">
        <f t="shared" ref="AO72" si="326">(AN72*$R72)</f>
        <v>#REF!</v>
      </c>
      <c r="AP72" s="244" t="e">
        <f>SUMPRODUCT((#REF!=$O72)*(#REF!=AP$3)*#REF!)</f>
        <v>#REF!</v>
      </c>
      <c r="AQ72" s="244" t="e">
        <f t="shared" ref="AQ72" si="327">(AP72*$R72)</f>
        <v>#REF!</v>
      </c>
      <c r="AR72" s="244" t="e">
        <f>SUMPRODUCT((#REF!=$O72)*(#REF!=AR$3)*#REF!)</f>
        <v>#REF!</v>
      </c>
      <c r="AS72" s="244" t="e">
        <f t="shared" ref="AS72" si="328">(AR72*$R72)</f>
        <v>#REF!</v>
      </c>
      <c r="AT72" s="244" t="e">
        <f>SUMPRODUCT((#REF!=$O72)*(#REF!=AT$3)*#REF!)</f>
        <v>#REF!</v>
      </c>
      <c r="AU72" s="244" t="e">
        <f t="shared" ref="AU72" si="329">(AT72*$R72)</f>
        <v>#REF!</v>
      </c>
      <c r="AV72" s="201"/>
    </row>
    <row r="73" spans="1:48" s="106" customFormat="1" ht="20.25" customHeight="1">
      <c r="A73" s="107" t="e">
        <f>#REF!</f>
        <v>#REF!</v>
      </c>
      <c r="B73" s="112" t="e">
        <f>#REF!</f>
        <v>#REF!</v>
      </c>
      <c r="C73" s="113"/>
      <c r="D73" s="108"/>
      <c r="E73" s="108"/>
      <c r="F73" s="108">
        <v>4</v>
      </c>
      <c r="G73" s="257">
        <f t="shared" si="20"/>
        <v>4</v>
      </c>
      <c r="H73" s="257"/>
      <c r="I73" s="257"/>
      <c r="J73" s="257">
        <f t="shared" si="21"/>
        <v>0</v>
      </c>
      <c r="K73" s="108"/>
      <c r="L73" s="108"/>
      <c r="M73" s="108"/>
      <c r="N73" s="108"/>
      <c r="O73" s="171" t="e">
        <f>#REF!</f>
        <v>#REF!</v>
      </c>
      <c r="P73" s="108" t="e">
        <f>SUMPRODUCT(($O73=#REF!)*(#REF!))</f>
        <v>#REF!</v>
      </c>
      <c r="Q73" s="108" t="e">
        <f>#REF!</f>
        <v>#REF!</v>
      </c>
      <c r="R73" s="312">
        <f t="shared" ref="R73:R79" si="330">G73+J73</f>
        <v>4</v>
      </c>
      <c r="S73" s="108" t="e">
        <f>#REF!</f>
        <v>#REF!</v>
      </c>
      <c r="T73" s="109" t="e">
        <f>SUMPRODUCT((#REF!=$O73)*(#REF!=T$3)*#REF!)</f>
        <v>#REF!</v>
      </c>
      <c r="U73" s="109" t="e">
        <f t="shared" ref="U73" si="331">(T73*$R73)</f>
        <v>#REF!</v>
      </c>
      <c r="V73" s="109" t="e">
        <f>SUMPRODUCT((#REF!=$O73)*(#REF!=V$3)*#REF!)</f>
        <v>#REF!</v>
      </c>
      <c r="W73" s="109" t="e">
        <f t="shared" ref="W73" si="332">(V73*$R73)</f>
        <v>#REF!</v>
      </c>
      <c r="X73" s="109" t="e">
        <f>SUMPRODUCT((#REF!=$O73)*(#REF!=X$3)*#REF!)</f>
        <v>#REF!</v>
      </c>
      <c r="Y73" s="109" t="e">
        <f t="shared" ref="Y73" si="333">(X73*$R73)</f>
        <v>#REF!</v>
      </c>
      <c r="Z73" s="109" t="e">
        <f>SUMPRODUCT((#REF!=$O73)*(#REF!=Z$3)*#REF!)</f>
        <v>#REF!</v>
      </c>
      <c r="AA73" s="109" t="e">
        <f t="shared" ref="AA73" si="334">(Z73*$R73)</f>
        <v>#REF!</v>
      </c>
      <c r="AB73" s="109" t="e">
        <f>SUMPRODUCT((#REF!=$O73)*(#REF!=AB$3)*#REF!)</f>
        <v>#REF!</v>
      </c>
      <c r="AC73" s="109" t="e">
        <f t="shared" ref="AC73" si="335">(AB73*$R73)</f>
        <v>#REF!</v>
      </c>
      <c r="AD73" s="109" t="e">
        <f>SUMPRODUCT((#REF!=$O73)*(#REF!=AD$3)*#REF!)</f>
        <v>#REF!</v>
      </c>
      <c r="AE73" s="109" t="e">
        <f t="shared" ref="AE73" si="336">(AD73*$R73)</f>
        <v>#REF!</v>
      </c>
      <c r="AF73" s="109" t="e">
        <f>SUMPRODUCT((#REF!=$O73)*(#REF!=AF$3)*#REF!)</f>
        <v>#REF!</v>
      </c>
      <c r="AG73" s="109" t="e">
        <f t="shared" ref="AG73" si="337">(AF73*$R73)</f>
        <v>#REF!</v>
      </c>
      <c r="AH73" s="109" t="e">
        <f>SUMPRODUCT((#REF!=$O73)*(#REF!=AH$3)*#REF!)</f>
        <v>#REF!</v>
      </c>
      <c r="AI73" s="109" t="e">
        <f t="shared" ref="AI73" si="338">(AH73*$R73)</f>
        <v>#REF!</v>
      </c>
      <c r="AJ73" s="109" t="e">
        <f>SUMPRODUCT((#REF!=$O73)*(#REF!=AJ$3)*#REF!)</f>
        <v>#REF!</v>
      </c>
      <c r="AK73" s="109" t="e">
        <f t="shared" ref="AK73" si="339">(AJ73*$R73)</f>
        <v>#REF!</v>
      </c>
      <c r="AL73" s="109" t="e">
        <f>SUMPRODUCT((#REF!=$O73)*(#REF!=AL$3)*#REF!)</f>
        <v>#REF!</v>
      </c>
      <c r="AM73" s="109" t="e">
        <f t="shared" ref="AM73" si="340">(AL73*$R73)</f>
        <v>#REF!</v>
      </c>
      <c r="AN73" s="109" t="e">
        <f>SUMPRODUCT((#REF!=$O73)*(#REF!=AN$3)*#REF!)</f>
        <v>#REF!</v>
      </c>
      <c r="AO73" s="109" t="e">
        <f t="shared" ref="AO73" si="341">(AN73*$R73)</f>
        <v>#REF!</v>
      </c>
      <c r="AP73" s="109" t="e">
        <f>SUMPRODUCT((#REF!=$O73)*(#REF!=AP$3)*#REF!)</f>
        <v>#REF!</v>
      </c>
      <c r="AQ73" s="109" t="e">
        <f t="shared" ref="AQ73" si="342">(AP73*$R73)</f>
        <v>#REF!</v>
      </c>
      <c r="AR73" s="109" t="e">
        <f>SUMPRODUCT((#REF!=$O73)*(#REF!=AR$3)*#REF!)</f>
        <v>#REF!</v>
      </c>
      <c r="AS73" s="109" t="e">
        <f t="shared" ref="AS73" si="343">(AR73*$R73)</f>
        <v>#REF!</v>
      </c>
      <c r="AT73" s="109" t="e">
        <f>SUMPRODUCT((#REF!=$O73)*(#REF!=AT$3)*#REF!)</f>
        <v>#REF!</v>
      </c>
      <c r="AU73" s="109" t="e">
        <f t="shared" ref="AU73" si="344">(AT73*$R73)</f>
        <v>#REF!</v>
      </c>
      <c r="AV73" s="111"/>
    </row>
    <row r="74" spans="1:48" s="147" customFormat="1" ht="20.25" customHeight="1">
      <c r="A74" s="134" t="e">
        <f>#REF!</f>
        <v>#REF!</v>
      </c>
      <c r="B74" s="151" t="e">
        <f>#REF!</f>
        <v>#REF!</v>
      </c>
      <c r="C74" s="150"/>
      <c r="D74" s="148"/>
      <c r="E74" s="148"/>
      <c r="F74" s="148">
        <v>1</v>
      </c>
      <c r="G74" s="257">
        <f t="shared" si="20"/>
        <v>1</v>
      </c>
      <c r="H74" s="257"/>
      <c r="I74" s="257"/>
      <c r="J74" s="257">
        <f t="shared" si="21"/>
        <v>0</v>
      </c>
      <c r="K74" s="148"/>
      <c r="L74" s="148"/>
      <c r="M74" s="148"/>
      <c r="N74" s="148"/>
      <c r="O74" s="150" t="e">
        <f>#REF!</f>
        <v>#REF!</v>
      </c>
      <c r="P74" s="148" t="e">
        <f>SUMPRODUCT(($O74=#REF!)*(#REF!))</f>
        <v>#REF!</v>
      </c>
      <c r="Q74" s="148" t="e">
        <f>#REF!</f>
        <v>#REF!</v>
      </c>
      <c r="R74" s="312">
        <f t="shared" si="330"/>
        <v>1</v>
      </c>
      <c r="S74" s="148" t="e">
        <f>#REF!</f>
        <v>#REF!</v>
      </c>
      <c r="T74" s="149" t="e">
        <f>SUMPRODUCT((#REF!=$O74)*(#REF!=T$3)*#REF!)</f>
        <v>#REF!</v>
      </c>
      <c r="U74" s="149" t="e">
        <f t="shared" ref="U74:U75" si="345">(T74*$R74)</f>
        <v>#REF!</v>
      </c>
      <c r="V74" s="149" t="e">
        <f>SUMPRODUCT((#REF!=$O74)*(#REF!=V$3)*#REF!)</f>
        <v>#REF!</v>
      </c>
      <c r="W74" s="149" t="e">
        <f t="shared" ref="W74:W75" si="346">(V74*$R74)</f>
        <v>#REF!</v>
      </c>
      <c r="X74" s="149" t="e">
        <f>SUMPRODUCT((#REF!=$O74)*(#REF!=X$3)*#REF!)</f>
        <v>#REF!</v>
      </c>
      <c r="Y74" s="149" t="e">
        <f t="shared" ref="Y74:Y75" si="347">(X74*$R74)</f>
        <v>#REF!</v>
      </c>
      <c r="Z74" s="149" t="e">
        <f>SUMPRODUCT((#REF!=$O74)*(#REF!=Z$3)*#REF!)</f>
        <v>#REF!</v>
      </c>
      <c r="AA74" s="149" t="e">
        <f t="shared" ref="AA74:AA75" si="348">(Z74*$R74)</f>
        <v>#REF!</v>
      </c>
      <c r="AB74" s="149" t="e">
        <f>SUMPRODUCT((#REF!=$O74)*(#REF!=AB$3)*#REF!)</f>
        <v>#REF!</v>
      </c>
      <c r="AC74" s="149" t="e">
        <f t="shared" ref="AC74:AC75" si="349">(AB74*$R74)</f>
        <v>#REF!</v>
      </c>
      <c r="AD74" s="149" t="e">
        <f>SUMPRODUCT((#REF!=$O74)*(#REF!=AD$3)*#REF!)</f>
        <v>#REF!</v>
      </c>
      <c r="AE74" s="149" t="e">
        <f t="shared" ref="AE74:AE75" si="350">(AD74*$R74)</f>
        <v>#REF!</v>
      </c>
      <c r="AF74" s="149" t="e">
        <f>SUMPRODUCT((#REF!=$O74)*(#REF!=AF$3)*#REF!)</f>
        <v>#REF!</v>
      </c>
      <c r="AG74" s="149" t="e">
        <f t="shared" ref="AG74:AG75" si="351">(AF74*$R74)</f>
        <v>#REF!</v>
      </c>
      <c r="AH74" s="149" t="e">
        <f>SUMPRODUCT((#REF!=$O74)*(#REF!=AH$3)*#REF!)</f>
        <v>#REF!</v>
      </c>
      <c r="AI74" s="149" t="e">
        <f t="shared" ref="AI74:AI75" si="352">(AH74*$R74)</f>
        <v>#REF!</v>
      </c>
      <c r="AJ74" s="149" t="e">
        <f>SUMPRODUCT((#REF!=$O74)*(#REF!=AJ$3)*#REF!)</f>
        <v>#REF!</v>
      </c>
      <c r="AK74" s="149" t="e">
        <f t="shared" ref="AK74:AK75" si="353">(AJ74*$R74)</f>
        <v>#REF!</v>
      </c>
      <c r="AL74" s="149" t="e">
        <f>SUMPRODUCT((#REF!=$O74)*(#REF!=AL$3)*#REF!)</f>
        <v>#REF!</v>
      </c>
      <c r="AM74" s="149" t="e">
        <f t="shared" ref="AM74:AM75" si="354">(AL74*$R74)</f>
        <v>#REF!</v>
      </c>
      <c r="AN74" s="149" t="e">
        <f>SUMPRODUCT((#REF!=$O74)*(#REF!=AN$3)*#REF!)</f>
        <v>#REF!</v>
      </c>
      <c r="AO74" s="149" t="e">
        <f t="shared" ref="AO74:AO75" si="355">(AN74*$R74)</f>
        <v>#REF!</v>
      </c>
      <c r="AP74" s="149" t="e">
        <f>SUMPRODUCT((#REF!=$O74)*(#REF!=AP$3)*#REF!)</f>
        <v>#REF!</v>
      </c>
      <c r="AQ74" s="149" t="e">
        <f t="shared" ref="AQ74:AQ75" si="356">(AP74*$R74)</f>
        <v>#REF!</v>
      </c>
      <c r="AR74" s="149" t="e">
        <f>SUMPRODUCT((#REF!=$O74)*(#REF!=AR$3)*#REF!)</f>
        <v>#REF!</v>
      </c>
      <c r="AS74" s="149" t="e">
        <f t="shared" ref="AS74:AS75" si="357">(AR74*$R74)</f>
        <v>#REF!</v>
      </c>
      <c r="AT74" s="149" t="e">
        <f>SUMPRODUCT((#REF!=$O74)*(#REF!=AT$3)*#REF!)</f>
        <v>#REF!</v>
      </c>
      <c r="AU74" s="149" t="e">
        <f t="shared" ref="AU74:AU75" si="358">(AT74*$R74)</f>
        <v>#REF!</v>
      </c>
      <c r="AV74" s="138"/>
    </row>
    <row r="75" spans="1:48" s="222" customFormat="1" ht="20.25" customHeight="1">
      <c r="A75" s="197" t="e">
        <f>#REF!</f>
        <v>#REF!</v>
      </c>
      <c r="B75" s="226" t="e">
        <f>#REF!</f>
        <v>#REF!</v>
      </c>
      <c r="C75" s="225"/>
      <c r="D75" s="223"/>
      <c r="E75" s="223"/>
      <c r="F75" s="223">
        <v>0</v>
      </c>
      <c r="G75" s="257">
        <f t="shared" si="20"/>
        <v>0</v>
      </c>
      <c r="H75" s="257"/>
      <c r="I75" s="257"/>
      <c r="J75" s="257">
        <f t="shared" si="21"/>
        <v>0</v>
      </c>
      <c r="K75" s="223"/>
      <c r="L75" s="223"/>
      <c r="M75" s="223"/>
      <c r="N75" s="223"/>
      <c r="O75" s="225" t="e">
        <f>#REF!</f>
        <v>#REF!</v>
      </c>
      <c r="P75" s="223" t="e">
        <f>SUMPRODUCT(($O75=#REF!)*(#REF!))</f>
        <v>#REF!</v>
      </c>
      <c r="Q75" s="223" t="e">
        <f>#REF!</f>
        <v>#REF!</v>
      </c>
      <c r="R75" s="312">
        <f t="shared" si="330"/>
        <v>0</v>
      </c>
      <c r="S75" s="223" t="e">
        <f>#REF!</f>
        <v>#REF!</v>
      </c>
      <c r="T75" s="224" t="e">
        <f>SUMPRODUCT((#REF!=$O75)*(#REF!=T$3)*#REF!)</f>
        <v>#REF!</v>
      </c>
      <c r="U75" s="224" t="e">
        <f t="shared" si="345"/>
        <v>#REF!</v>
      </c>
      <c r="V75" s="224" t="e">
        <f>SUMPRODUCT((#REF!=$O75)*(#REF!=V$3)*#REF!)</f>
        <v>#REF!</v>
      </c>
      <c r="W75" s="224" t="e">
        <f t="shared" si="346"/>
        <v>#REF!</v>
      </c>
      <c r="X75" s="224" t="e">
        <f>SUMPRODUCT((#REF!=$O75)*(#REF!=X$3)*#REF!)</f>
        <v>#REF!</v>
      </c>
      <c r="Y75" s="224" t="e">
        <f t="shared" si="347"/>
        <v>#REF!</v>
      </c>
      <c r="Z75" s="224" t="e">
        <f>SUMPRODUCT((#REF!=$O75)*(#REF!=Z$3)*#REF!)</f>
        <v>#REF!</v>
      </c>
      <c r="AA75" s="224" t="e">
        <f t="shared" si="348"/>
        <v>#REF!</v>
      </c>
      <c r="AB75" s="224" t="e">
        <f>SUMPRODUCT((#REF!=$O75)*(#REF!=AB$3)*#REF!)</f>
        <v>#REF!</v>
      </c>
      <c r="AC75" s="224" t="e">
        <f t="shared" si="349"/>
        <v>#REF!</v>
      </c>
      <c r="AD75" s="224" t="e">
        <f>SUMPRODUCT((#REF!=$O75)*(#REF!=AD$3)*#REF!)</f>
        <v>#REF!</v>
      </c>
      <c r="AE75" s="224" t="e">
        <f t="shared" si="350"/>
        <v>#REF!</v>
      </c>
      <c r="AF75" s="224" t="e">
        <f>SUMPRODUCT((#REF!=$O75)*(#REF!=AF$3)*#REF!)</f>
        <v>#REF!</v>
      </c>
      <c r="AG75" s="224" t="e">
        <f t="shared" si="351"/>
        <v>#REF!</v>
      </c>
      <c r="AH75" s="224" t="e">
        <f>SUMPRODUCT((#REF!=$O75)*(#REF!=AH$3)*#REF!)</f>
        <v>#REF!</v>
      </c>
      <c r="AI75" s="224" t="e">
        <f t="shared" si="352"/>
        <v>#REF!</v>
      </c>
      <c r="AJ75" s="224" t="e">
        <f>SUMPRODUCT((#REF!=$O75)*(#REF!=AJ$3)*#REF!)</f>
        <v>#REF!</v>
      </c>
      <c r="AK75" s="224" t="e">
        <f t="shared" si="353"/>
        <v>#REF!</v>
      </c>
      <c r="AL75" s="224" t="e">
        <f>SUMPRODUCT((#REF!=$O75)*(#REF!=AL$3)*#REF!)</f>
        <v>#REF!</v>
      </c>
      <c r="AM75" s="224" t="e">
        <f t="shared" si="354"/>
        <v>#REF!</v>
      </c>
      <c r="AN75" s="224" t="e">
        <f>SUMPRODUCT((#REF!=$O75)*(#REF!=AN$3)*#REF!)</f>
        <v>#REF!</v>
      </c>
      <c r="AO75" s="224" t="e">
        <f t="shared" si="355"/>
        <v>#REF!</v>
      </c>
      <c r="AP75" s="224" t="e">
        <f>SUMPRODUCT((#REF!=$O75)*(#REF!=AP$3)*#REF!)</f>
        <v>#REF!</v>
      </c>
      <c r="AQ75" s="224" t="e">
        <f t="shared" si="356"/>
        <v>#REF!</v>
      </c>
      <c r="AR75" s="224" t="e">
        <f>SUMPRODUCT((#REF!=$O75)*(#REF!=AR$3)*#REF!)</f>
        <v>#REF!</v>
      </c>
      <c r="AS75" s="224" t="e">
        <f t="shared" si="357"/>
        <v>#REF!</v>
      </c>
      <c r="AT75" s="224" t="e">
        <f>SUMPRODUCT((#REF!=$O75)*(#REF!=AT$3)*#REF!)</f>
        <v>#REF!</v>
      </c>
      <c r="AU75" s="224" t="e">
        <f t="shared" si="358"/>
        <v>#REF!</v>
      </c>
      <c r="AV75" s="201"/>
    </row>
    <row r="76" spans="1:48" s="92" customFormat="1" ht="20.25" customHeight="1">
      <c r="A76" s="93" t="e">
        <f>#REF!</f>
        <v>#REF!</v>
      </c>
      <c r="B76" s="98" t="e">
        <f>#REF!</f>
        <v>#REF!</v>
      </c>
      <c r="C76" s="96"/>
      <c r="D76" s="94"/>
      <c r="E76" s="94"/>
      <c r="F76" s="94">
        <v>3</v>
      </c>
      <c r="G76" s="257">
        <f t="shared" si="20"/>
        <v>3</v>
      </c>
      <c r="H76" s="257"/>
      <c r="I76" s="257">
        <v>1</v>
      </c>
      <c r="J76" s="257">
        <f t="shared" si="21"/>
        <v>1</v>
      </c>
      <c r="K76" s="94"/>
      <c r="L76" s="94"/>
      <c r="M76" s="94"/>
      <c r="N76" s="94"/>
      <c r="O76" s="96" t="e">
        <f>#REF!</f>
        <v>#REF!</v>
      </c>
      <c r="P76" s="94" t="e">
        <f>SUMPRODUCT(($O76=#REF!)*(#REF!))</f>
        <v>#REF!</v>
      </c>
      <c r="Q76" s="94" t="e">
        <f>#REF!</f>
        <v>#REF!</v>
      </c>
      <c r="R76" s="312">
        <f t="shared" si="330"/>
        <v>4</v>
      </c>
      <c r="S76" s="94" t="e">
        <f>#REF!</f>
        <v>#REF!</v>
      </c>
      <c r="T76" s="95" t="e">
        <f>SUMPRODUCT((#REF!=$O76)*(#REF!=T$3)*#REF!)</f>
        <v>#REF!</v>
      </c>
      <c r="U76" s="95" t="e">
        <f t="shared" ref="U76:U78" si="359">(T76*$R76)</f>
        <v>#REF!</v>
      </c>
      <c r="V76" s="95" t="e">
        <f>SUMPRODUCT((#REF!=$O76)*(#REF!=V$3)*#REF!)</f>
        <v>#REF!</v>
      </c>
      <c r="W76" s="95" t="e">
        <f t="shared" ref="W76:W78" si="360">(V76*$R76)</f>
        <v>#REF!</v>
      </c>
      <c r="X76" s="95" t="e">
        <f>SUMPRODUCT((#REF!=$O76)*(#REF!=X$3)*#REF!)</f>
        <v>#REF!</v>
      </c>
      <c r="Y76" s="95" t="e">
        <f t="shared" ref="Y76:Y78" si="361">(X76*$R76)</f>
        <v>#REF!</v>
      </c>
      <c r="Z76" s="95" t="e">
        <f>SUMPRODUCT((#REF!=$O76)*(#REF!=Z$3)*#REF!)</f>
        <v>#REF!</v>
      </c>
      <c r="AA76" s="95" t="e">
        <f t="shared" ref="AA76:AA78" si="362">(Z76*$R76)</f>
        <v>#REF!</v>
      </c>
      <c r="AB76" s="95" t="e">
        <f>SUMPRODUCT((#REF!=$O76)*(#REF!=AB$3)*#REF!)</f>
        <v>#REF!</v>
      </c>
      <c r="AC76" s="95" t="e">
        <f t="shared" ref="AC76:AC78" si="363">(AB76*$R76)</f>
        <v>#REF!</v>
      </c>
      <c r="AD76" s="95" t="e">
        <f>SUMPRODUCT((#REF!=$O76)*(#REF!=AD$3)*#REF!)</f>
        <v>#REF!</v>
      </c>
      <c r="AE76" s="95" t="e">
        <f t="shared" ref="AE76:AE78" si="364">(AD76*$R76)</f>
        <v>#REF!</v>
      </c>
      <c r="AF76" s="95" t="e">
        <f>SUMPRODUCT((#REF!=$O76)*(#REF!=AF$3)*#REF!)</f>
        <v>#REF!</v>
      </c>
      <c r="AG76" s="95" t="e">
        <f t="shared" ref="AG76:AG78" si="365">(AF76*$R76)</f>
        <v>#REF!</v>
      </c>
      <c r="AH76" s="95" t="e">
        <f>SUMPRODUCT((#REF!=$O76)*(#REF!=AH$3)*#REF!)</f>
        <v>#REF!</v>
      </c>
      <c r="AI76" s="95" t="e">
        <f t="shared" ref="AI76:AI78" si="366">(AH76*$R76)</f>
        <v>#REF!</v>
      </c>
      <c r="AJ76" s="95" t="e">
        <f>SUMPRODUCT((#REF!=$O76)*(#REF!=AJ$3)*#REF!)</f>
        <v>#REF!</v>
      </c>
      <c r="AK76" s="95" t="e">
        <f t="shared" ref="AK76:AK78" si="367">(AJ76*$R76)</f>
        <v>#REF!</v>
      </c>
      <c r="AL76" s="95" t="e">
        <f>SUMPRODUCT((#REF!=$O76)*(#REF!=AL$3)*#REF!)</f>
        <v>#REF!</v>
      </c>
      <c r="AM76" s="95" t="e">
        <f t="shared" ref="AM76:AM78" si="368">(AL76*$R76)</f>
        <v>#REF!</v>
      </c>
      <c r="AN76" s="95" t="e">
        <f>SUMPRODUCT((#REF!=$O76)*(#REF!=AN$3)*#REF!)</f>
        <v>#REF!</v>
      </c>
      <c r="AO76" s="95" t="e">
        <f t="shared" ref="AO76:AO78" si="369">(AN76*$R76)</f>
        <v>#REF!</v>
      </c>
      <c r="AP76" s="95" t="e">
        <f>SUMPRODUCT((#REF!=$O76)*(#REF!=AP$3)*#REF!)</f>
        <v>#REF!</v>
      </c>
      <c r="AQ76" s="95" t="e">
        <f t="shared" ref="AQ76:AQ78" si="370">(AP76*$R76)</f>
        <v>#REF!</v>
      </c>
      <c r="AR76" s="95" t="e">
        <f>SUMPRODUCT((#REF!=$O76)*(#REF!=AR$3)*#REF!)</f>
        <v>#REF!</v>
      </c>
      <c r="AS76" s="95" t="e">
        <f t="shared" ref="AS76:AS78" si="371">(AR76*$R76)</f>
        <v>#REF!</v>
      </c>
      <c r="AT76" s="95" t="e">
        <f>SUMPRODUCT((#REF!=$O76)*(#REF!=AT$3)*#REF!)</f>
        <v>#REF!</v>
      </c>
      <c r="AU76" s="95" t="e">
        <f t="shared" ref="AU76:AU78" si="372">(AT76*$R76)</f>
        <v>#REF!</v>
      </c>
      <c r="AV76" s="97"/>
    </row>
    <row r="77" spans="1:48" s="253" customFormat="1" ht="18.75" customHeight="1">
      <c r="A77" s="197" t="e">
        <f>#REF!</f>
        <v>#REF!</v>
      </c>
      <c r="B77" s="261" t="e">
        <f>#REF!</f>
        <v>#REF!</v>
      </c>
      <c r="C77" s="260"/>
      <c r="D77" s="257"/>
      <c r="E77" s="257"/>
      <c r="F77" s="257"/>
      <c r="G77" s="257">
        <f t="shared" si="20"/>
        <v>0</v>
      </c>
      <c r="H77" s="257"/>
      <c r="I77" s="257"/>
      <c r="J77" s="257">
        <f t="shared" si="21"/>
        <v>0</v>
      </c>
      <c r="K77" s="257"/>
      <c r="L77" s="257"/>
      <c r="M77" s="257"/>
      <c r="N77" s="257"/>
      <c r="O77" s="260" t="e">
        <f>#REF!</f>
        <v>#REF!</v>
      </c>
      <c r="P77" s="257" t="e">
        <f>SUMPRODUCT(($O77=#REF!)*(#REF!))</f>
        <v>#REF!</v>
      </c>
      <c r="Q77" s="257" t="e">
        <f>#REF!</f>
        <v>#REF!</v>
      </c>
      <c r="R77" s="312">
        <f t="shared" si="330"/>
        <v>0</v>
      </c>
      <c r="S77" s="257" t="e">
        <f>#REF!</f>
        <v>#REF!</v>
      </c>
      <c r="T77" s="258" t="e">
        <f>SUMPRODUCT((#REF!=$O77)*(#REF!=T$3)*#REF!)</f>
        <v>#REF!</v>
      </c>
      <c r="U77" s="258" t="e">
        <f t="shared" ref="U77" si="373">(T77*$R77)</f>
        <v>#REF!</v>
      </c>
      <c r="V77" s="258" t="e">
        <f>SUMPRODUCT((#REF!=$O77)*(#REF!=V$3)*#REF!)</f>
        <v>#REF!</v>
      </c>
      <c r="W77" s="258" t="e">
        <f t="shared" ref="W77" si="374">(V77*$R77)</f>
        <v>#REF!</v>
      </c>
      <c r="X77" s="258" t="e">
        <f>SUMPRODUCT((#REF!=$O77)*(#REF!=X$3)*#REF!)</f>
        <v>#REF!</v>
      </c>
      <c r="Y77" s="258" t="e">
        <f t="shared" ref="Y77" si="375">(X77*$R77)</f>
        <v>#REF!</v>
      </c>
      <c r="Z77" s="258" t="e">
        <f>SUMPRODUCT((#REF!=$O77)*(#REF!=Z$3)*#REF!)</f>
        <v>#REF!</v>
      </c>
      <c r="AA77" s="258" t="e">
        <f t="shared" ref="AA77" si="376">(Z77*$R77)</f>
        <v>#REF!</v>
      </c>
      <c r="AB77" s="258" t="e">
        <f>SUMPRODUCT((#REF!=$O77)*(#REF!=AB$3)*#REF!)</f>
        <v>#REF!</v>
      </c>
      <c r="AC77" s="258" t="e">
        <f t="shared" ref="AC77" si="377">(AB77*$R77)</f>
        <v>#REF!</v>
      </c>
      <c r="AD77" s="258" t="e">
        <f>SUMPRODUCT((#REF!=$O77)*(#REF!=AD$3)*#REF!)</f>
        <v>#REF!</v>
      </c>
      <c r="AE77" s="258" t="e">
        <f t="shared" ref="AE77" si="378">(AD77*$R77)</f>
        <v>#REF!</v>
      </c>
      <c r="AF77" s="258" t="e">
        <f>SUMPRODUCT((#REF!=$O77)*(#REF!=AF$3)*#REF!)</f>
        <v>#REF!</v>
      </c>
      <c r="AG77" s="258" t="e">
        <f t="shared" ref="AG77" si="379">(AF77*$R77)</f>
        <v>#REF!</v>
      </c>
      <c r="AH77" s="258" t="e">
        <f>SUMPRODUCT((#REF!=$O77)*(#REF!=AH$3)*#REF!)</f>
        <v>#REF!</v>
      </c>
      <c r="AI77" s="258" t="e">
        <f t="shared" ref="AI77" si="380">(AH77*$R77)</f>
        <v>#REF!</v>
      </c>
      <c r="AJ77" s="258" t="e">
        <f>SUMPRODUCT((#REF!=$O77)*(#REF!=AJ$3)*#REF!)</f>
        <v>#REF!</v>
      </c>
      <c r="AK77" s="258" t="e">
        <f t="shared" ref="AK77" si="381">(AJ77*$R77)</f>
        <v>#REF!</v>
      </c>
      <c r="AL77" s="258" t="e">
        <f>SUMPRODUCT((#REF!=$O77)*(#REF!=AL$3)*#REF!)</f>
        <v>#REF!</v>
      </c>
      <c r="AM77" s="258" t="e">
        <f t="shared" ref="AM77" si="382">(AL77*$R77)</f>
        <v>#REF!</v>
      </c>
      <c r="AN77" s="258" t="e">
        <f>SUMPRODUCT((#REF!=$O77)*(#REF!=AN$3)*#REF!)</f>
        <v>#REF!</v>
      </c>
      <c r="AO77" s="258" t="e">
        <f t="shared" ref="AO77" si="383">(AN77*$R77)</f>
        <v>#REF!</v>
      </c>
      <c r="AP77" s="258" t="e">
        <f>SUMPRODUCT((#REF!=$O77)*(#REF!=AP$3)*#REF!)</f>
        <v>#REF!</v>
      </c>
      <c r="AQ77" s="258" t="e">
        <f t="shared" ref="AQ77" si="384">(AP77*$R77)</f>
        <v>#REF!</v>
      </c>
      <c r="AR77" s="258" t="e">
        <f>SUMPRODUCT((#REF!=$O77)*(#REF!=AR$3)*#REF!)</f>
        <v>#REF!</v>
      </c>
      <c r="AS77" s="258" t="e">
        <f t="shared" ref="AS77" si="385">(AR77*$R77)</f>
        <v>#REF!</v>
      </c>
      <c r="AT77" s="258" t="e">
        <f>SUMPRODUCT((#REF!=$O77)*(#REF!=AT$3)*#REF!)</f>
        <v>#REF!</v>
      </c>
      <c r="AU77" s="258" t="e">
        <f t="shared" ref="AU77" si="386">(AT77*$R77)</f>
        <v>#REF!</v>
      </c>
      <c r="AV77" s="201"/>
    </row>
    <row r="78" spans="1:48" s="253" customFormat="1" ht="18.75" customHeight="1">
      <c r="A78" s="197" t="e">
        <f>#REF!</f>
        <v>#REF!</v>
      </c>
      <c r="B78" s="261" t="e">
        <f>#REF!</f>
        <v>#REF!</v>
      </c>
      <c r="C78" s="260"/>
      <c r="D78" s="257"/>
      <c r="E78" s="257"/>
      <c r="F78" s="257"/>
      <c r="G78" s="257">
        <f t="shared" si="20"/>
        <v>0</v>
      </c>
      <c r="H78" s="257"/>
      <c r="I78" s="257"/>
      <c r="J78" s="257">
        <f t="shared" si="21"/>
        <v>0</v>
      </c>
      <c r="K78" s="257"/>
      <c r="L78" s="257"/>
      <c r="M78" s="257"/>
      <c r="N78" s="257"/>
      <c r="O78" s="260" t="s">
        <v>61</v>
      </c>
      <c r="P78" s="257" t="e">
        <f>SUMPRODUCT(($O78=#REF!)*(#REF!))</f>
        <v>#REF!</v>
      </c>
      <c r="Q78" s="257" t="e">
        <f>#REF!</f>
        <v>#REF!</v>
      </c>
      <c r="R78" s="312">
        <f t="shared" si="330"/>
        <v>0</v>
      </c>
      <c r="S78" s="257" t="e">
        <f>#REF!</f>
        <v>#REF!</v>
      </c>
      <c r="T78" s="258" t="e">
        <f>SUMPRODUCT((#REF!=$O78)*(#REF!=T$3)*#REF!)</f>
        <v>#REF!</v>
      </c>
      <c r="U78" s="258" t="e">
        <f t="shared" si="359"/>
        <v>#REF!</v>
      </c>
      <c r="V78" s="258" t="e">
        <f>SUMPRODUCT((#REF!=$O78)*(#REF!=V$3)*#REF!)</f>
        <v>#REF!</v>
      </c>
      <c r="W78" s="258" t="e">
        <f t="shared" si="360"/>
        <v>#REF!</v>
      </c>
      <c r="X78" s="258" t="e">
        <f>SUMPRODUCT((#REF!=$O78)*(#REF!=X$3)*#REF!)</f>
        <v>#REF!</v>
      </c>
      <c r="Y78" s="258" t="e">
        <f t="shared" si="361"/>
        <v>#REF!</v>
      </c>
      <c r="Z78" s="258" t="e">
        <f>SUMPRODUCT((#REF!=$O78)*(#REF!=Z$3)*#REF!)</f>
        <v>#REF!</v>
      </c>
      <c r="AA78" s="258" t="e">
        <f t="shared" si="362"/>
        <v>#REF!</v>
      </c>
      <c r="AB78" s="258" t="e">
        <f>SUMPRODUCT((#REF!=$O78)*(#REF!=AB$3)*#REF!)</f>
        <v>#REF!</v>
      </c>
      <c r="AC78" s="258" t="e">
        <f t="shared" si="363"/>
        <v>#REF!</v>
      </c>
      <c r="AD78" s="258" t="e">
        <f>SUMPRODUCT((#REF!=$O78)*(#REF!=AD$3)*#REF!)</f>
        <v>#REF!</v>
      </c>
      <c r="AE78" s="258" t="e">
        <f t="shared" si="364"/>
        <v>#REF!</v>
      </c>
      <c r="AF78" s="258" t="e">
        <f>SUMPRODUCT((#REF!=$O78)*(#REF!=AF$3)*#REF!)</f>
        <v>#REF!</v>
      </c>
      <c r="AG78" s="258" t="e">
        <f t="shared" si="365"/>
        <v>#REF!</v>
      </c>
      <c r="AH78" s="258" t="e">
        <f>SUMPRODUCT((#REF!=$O78)*(#REF!=AH$3)*#REF!)</f>
        <v>#REF!</v>
      </c>
      <c r="AI78" s="258" t="e">
        <f t="shared" si="366"/>
        <v>#REF!</v>
      </c>
      <c r="AJ78" s="258" t="e">
        <f>SUMPRODUCT((#REF!=$O78)*(#REF!=AJ$3)*#REF!)</f>
        <v>#REF!</v>
      </c>
      <c r="AK78" s="258" t="e">
        <f t="shared" si="367"/>
        <v>#REF!</v>
      </c>
      <c r="AL78" s="258" t="e">
        <f>SUMPRODUCT((#REF!=$O78)*(#REF!=AL$3)*#REF!)</f>
        <v>#REF!</v>
      </c>
      <c r="AM78" s="258" t="e">
        <f t="shared" si="368"/>
        <v>#REF!</v>
      </c>
      <c r="AN78" s="258" t="e">
        <f>SUMPRODUCT((#REF!=$O78)*(#REF!=AN$3)*#REF!)</f>
        <v>#REF!</v>
      </c>
      <c r="AO78" s="258" t="e">
        <f t="shared" si="369"/>
        <v>#REF!</v>
      </c>
      <c r="AP78" s="258" t="e">
        <f>SUMPRODUCT((#REF!=$O78)*(#REF!=AP$3)*#REF!)</f>
        <v>#REF!</v>
      </c>
      <c r="AQ78" s="258" t="e">
        <f t="shared" si="370"/>
        <v>#REF!</v>
      </c>
      <c r="AR78" s="258" t="e">
        <f>SUMPRODUCT((#REF!=$O78)*(#REF!=AR$3)*#REF!)</f>
        <v>#REF!</v>
      </c>
      <c r="AS78" s="258" t="e">
        <f t="shared" si="371"/>
        <v>#REF!</v>
      </c>
      <c r="AT78" s="258" t="e">
        <f>SUMPRODUCT((#REF!=$O78)*(#REF!=AT$3)*#REF!)</f>
        <v>#REF!</v>
      </c>
      <c r="AU78" s="258" t="e">
        <f t="shared" si="372"/>
        <v>#REF!</v>
      </c>
      <c r="AV78" s="201"/>
    </row>
    <row r="79" spans="1:48" s="61" customFormat="1" ht="18.75" customHeight="1">
      <c r="A79" s="56" t="e">
        <f>#REF!</f>
        <v>#REF!</v>
      </c>
      <c r="B79" s="71" t="e">
        <f>#REF!</f>
        <v>#REF!</v>
      </c>
      <c r="C79" s="65"/>
      <c r="D79" s="62"/>
      <c r="E79" s="62"/>
      <c r="F79" s="62">
        <v>3</v>
      </c>
      <c r="G79" s="257">
        <f t="shared" si="20"/>
        <v>3</v>
      </c>
      <c r="H79" s="257"/>
      <c r="I79" s="257">
        <v>1</v>
      </c>
      <c r="J79" s="257">
        <f t="shared" si="21"/>
        <v>1</v>
      </c>
      <c r="K79" s="62"/>
      <c r="L79" s="62"/>
      <c r="M79" s="62"/>
      <c r="N79" s="62"/>
      <c r="O79" s="65" t="e">
        <f>#REF!</f>
        <v>#REF!</v>
      </c>
      <c r="P79" s="62" t="e">
        <f>SUMPRODUCT(($O79=#REF!)*(#REF!))</f>
        <v>#REF!</v>
      </c>
      <c r="Q79" s="62" t="e">
        <f>#REF!</f>
        <v>#REF!</v>
      </c>
      <c r="R79" s="312">
        <f t="shared" si="330"/>
        <v>4</v>
      </c>
      <c r="S79" s="62" t="e">
        <f>#REF!</f>
        <v>#REF!</v>
      </c>
      <c r="T79" s="63" t="e">
        <f>SUMPRODUCT((#REF!=$O79)*(#REF!=T$3)*#REF!)</f>
        <v>#REF!</v>
      </c>
      <c r="U79" s="63" t="e">
        <f t="shared" ref="U79" si="387">(T79*$R79)</f>
        <v>#REF!</v>
      </c>
      <c r="V79" s="63" t="e">
        <f>SUMPRODUCT((#REF!=$O79)*(#REF!=V$3)*#REF!)</f>
        <v>#REF!</v>
      </c>
      <c r="W79" s="63" t="e">
        <f t="shared" ref="W79" si="388">(V79*$R79)</f>
        <v>#REF!</v>
      </c>
      <c r="X79" s="63" t="e">
        <f>SUMPRODUCT((#REF!=$O79)*(#REF!=X$3)*#REF!)</f>
        <v>#REF!</v>
      </c>
      <c r="Y79" s="63" t="e">
        <f t="shared" ref="Y79" si="389">(X79*$R79)</f>
        <v>#REF!</v>
      </c>
      <c r="Z79" s="63" t="e">
        <f>SUMPRODUCT((#REF!=$O79)*(#REF!=Z$3)*#REF!)</f>
        <v>#REF!</v>
      </c>
      <c r="AA79" s="63" t="e">
        <f t="shared" ref="AA79" si="390">(Z79*$R79)</f>
        <v>#REF!</v>
      </c>
      <c r="AB79" s="63" t="e">
        <f>SUMPRODUCT((#REF!=$O79)*(#REF!=AB$3)*#REF!)</f>
        <v>#REF!</v>
      </c>
      <c r="AC79" s="63" t="e">
        <f t="shared" ref="AC79" si="391">(AB79*$R79)</f>
        <v>#REF!</v>
      </c>
      <c r="AD79" s="63" t="e">
        <f>SUMPRODUCT((#REF!=$O79)*(#REF!=AD$3)*#REF!)</f>
        <v>#REF!</v>
      </c>
      <c r="AE79" s="63" t="e">
        <f t="shared" ref="AE79" si="392">(AD79*$R79)</f>
        <v>#REF!</v>
      </c>
      <c r="AF79" s="63" t="e">
        <f>SUMPRODUCT((#REF!=$O79)*(#REF!=AF$3)*#REF!)</f>
        <v>#REF!</v>
      </c>
      <c r="AG79" s="63" t="e">
        <f t="shared" ref="AG79" si="393">(AF79*$R79)</f>
        <v>#REF!</v>
      </c>
      <c r="AH79" s="63" t="e">
        <f>SUMPRODUCT((#REF!=$O79)*(#REF!=AH$3)*#REF!)</f>
        <v>#REF!</v>
      </c>
      <c r="AI79" s="63" t="e">
        <f t="shared" ref="AI79" si="394">(AH79*$R79)</f>
        <v>#REF!</v>
      </c>
      <c r="AJ79" s="63" t="e">
        <f>SUMPRODUCT((#REF!=$O79)*(#REF!=AJ$3)*#REF!)</f>
        <v>#REF!</v>
      </c>
      <c r="AK79" s="63" t="e">
        <f t="shared" ref="AK79" si="395">(AJ79*$R79)</f>
        <v>#REF!</v>
      </c>
      <c r="AL79" s="63" t="e">
        <f>SUMPRODUCT((#REF!=$O79)*(#REF!=AL$3)*#REF!)</f>
        <v>#REF!</v>
      </c>
      <c r="AM79" s="63" t="e">
        <f t="shared" ref="AM79" si="396">(AL79*$R79)</f>
        <v>#REF!</v>
      </c>
      <c r="AN79" s="63" t="e">
        <f>SUMPRODUCT((#REF!=$O79)*(#REF!=AN$3)*#REF!)</f>
        <v>#REF!</v>
      </c>
      <c r="AO79" s="63" t="e">
        <f t="shared" ref="AO79" si="397">(AN79*$R79)</f>
        <v>#REF!</v>
      </c>
      <c r="AP79" s="63" t="e">
        <f>SUMPRODUCT((#REF!=$O79)*(#REF!=AP$3)*#REF!)</f>
        <v>#REF!</v>
      </c>
      <c r="AQ79" s="63" t="e">
        <f t="shared" ref="AQ79" si="398">(AP79*$R79)</f>
        <v>#REF!</v>
      </c>
      <c r="AR79" s="63" t="e">
        <f>SUMPRODUCT((#REF!=$O79)*(#REF!=AR$3)*#REF!)</f>
        <v>#REF!</v>
      </c>
      <c r="AS79" s="63" t="e">
        <f t="shared" ref="AS79" si="399">(AR79*$R79)</f>
        <v>#REF!</v>
      </c>
      <c r="AT79" s="63" t="e">
        <f>SUMPRODUCT((#REF!=$O79)*(#REF!=AT$3)*#REF!)</f>
        <v>#REF!</v>
      </c>
      <c r="AU79" s="63" t="e">
        <f t="shared" ref="AU79" si="400">(AT79*$R79)</f>
        <v>#REF!</v>
      </c>
      <c r="AV79" s="66"/>
    </row>
    <row r="80" spans="1:48" s="61" customFormat="1" ht="20.25" customHeight="1">
      <c r="A80" s="56"/>
      <c r="B80" s="71"/>
      <c r="C80" s="65"/>
      <c r="D80" s="62"/>
      <c r="E80" s="62"/>
      <c r="F80" s="62"/>
      <c r="G80" s="257">
        <f t="shared" si="20"/>
        <v>0</v>
      </c>
      <c r="H80" s="257"/>
      <c r="I80" s="257"/>
      <c r="J80" s="257">
        <f t="shared" si="21"/>
        <v>0</v>
      </c>
      <c r="K80" s="62"/>
      <c r="L80" s="62"/>
      <c r="M80" s="62"/>
      <c r="N80" s="62"/>
      <c r="O80" s="65"/>
      <c r="P80" s="62"/>
      <c r="Q80" s="62"/>
      <c r="R80" s="64"/>
      <c r="S80" s="62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6"/>
    </row>
  </sheetData>
  <mergeCells count="36">
    <mergeCell ref="AJ3:AK3"/>
    <mergeCell ref="Q3:Q5"/>
    <mergeCell ref="N4:N5"/>
    <mergeCell ref="P3:P5"/>
    <mergeCell ref="AB3:AC3"/>
    <mergeCell ref="AD3:AE3"/>
    <mergeCell ref="AF3:AG3"/>
    <mergeCell ref="X3:Y3"/>
    <mergeCell ref="Z3:AA3"/>
    <mergeCell ref="V3:W3"/>
    <mergeCell ref="T3:U3"/>
    <mergeCell ref="C4:C5"/>
    <mergeCell ref="D4:D5"/>
    <mergeCell ref="I4:I5"/>
    <mergeCell ref="K4:K5"/>
    <mergeCell ref="R3:R5"/>
    <mergeCell ref="C3:N3"/>
    <mergeCell ref="M4:M5"/>
    <mergeCell ref="L4:L5"/>
    <mergeCell ref="O3:O5"/>
    <mergeCell ref="A1:AV1"/>
    <mergeCell ref="AV3:AV5"/>
    <mergeCell ref="E4:E5"/>
    <mergeCell ref="F4:F5"/>
    <mergeCell ref="G4:G5"/>
    <mergeCell ref="H4:H5"/>
    <mergeCell ref="J4:J5"/>
    <mergeCell ref="AT3:AU3"/>
    <mergeCell ref="AR3:AS3"/>
    <mergeCell ref="AP3:AQ3"/>
    <mergeCell ref="AN3:AO3"/>
    <mergeCell ref="AL3:AM3"/>
    <mergeCell ref="A3:A5"/>
    <mergeCell ref="S3:S5"/>
    <mergeCell ref="B3:B5"/>
    <mergeCell ref="AH3:AI3"/>
  </mergeCells>
  <phoneticPr fontId="3" type="noConversion"/>
  <pageMargins left="0.55118110236220474" right="0.31496062992125984" top="0.94488188976377963" bottom="0.43307086614173229" header="0.31496062992125984" footer="0.31496062992125984"/>
  <pageSetup paperSize="9" scale="30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표지</vt:lpstr>
      <vt:lpstr>총괄집계표</vt:lpstr>
      <vt:lpstr>내역서</vt:lpstr>
      <vt:lpstr>품목별 분류</vt:lpstr>
      <vt:lpstr>공량산출서</vt:lpstr>
      <vt:lpstr>내역서!Print_Area</vt:lpstr>
      <vt:lpstr>표지!Print_Area</vt:lpstr>
      <vt:lpstr>'품목별 분류'!Print_Area</vt:lpstr>
      <vt:lpstr>공량산출서!Print_Titles</vt:lpstr>
      <vt:lpstr>내역서!Print_Titles</vt:lpstr>
      <vt:lpstr>'품목별 분류'!Print_Titles</vt:lpstr>
    </vt:vector>
  </TitlesOfParts>
  <Company>XP SP3 FINAL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KAMCO</cp:lastModifiedBy>
  <cp:lastPrinted>2019-04-09T09:08:08Z</cp:lastPrinted>
  <dcterms:created xsi:type="dcterms:W3CDTF">2010-01-27T00:33:23Z</dcterms:created>
  <dcterms:modified xsi:type="dcterms:W3CDTF">2019-04-15T01:14:53Z</dcterms:modified>
</cp:coreProperties>
</file>