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783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80" windowHeight="12180"/>
  </x:bookViews>
  <x:sheets>
    <x:sheet name="원가" sheetId="1" r:id="rId4"/>
    <x:sheet name="견적갑지" sheetId="2" r:id="rId5"/>
    <x:sheet name="내역서(화물)" sheetId="3" r:id="rId6"/>
  </x:sheets>
  <x:definedNames>
    <x:definedName name="_xlnm.Print_Area" localSheetId="0">원가!$A$1:$G$19</x:definedName>
    <x:definedName name="_xlnm.Print_Area" localSheetId="1">견적갑지!$A$1:$L$11</x:definedName>
    <x:definedName name="_xlnm.Print_Area" localSheetId="2">'내역서(화물)'!$A$1:$L$86</x:definedName>
    <x:definedName name="_xlnm.Print_Titles" localSheetId="1">견적갑지!$A:$L,견적갑지!$1:$3</x:definedName>
    <x:definedName name="_xlnm.Print_Titles" localSheetId="2">'내역서(화물)'!$A:$L,'내역서(화물)'!$1:$3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<x:sst xmlns:r="http://schemas.openxmlformats.org/officeDocument/2006/relationships" xmlns:c="http://schemas.openxmlformats.org/drawingml/2006/chart" xmlns:x="http://schemas.openxmlformats.org/spreadsheetml/2006/main" count="267" uniqueCount="156">
  <x:si>
    <x:t>승강로 전선</x:t>
  </x:si>
  <x:si>
    <x:t>버퍼 다이</x:t>
  </x:si>
  <x:si>
    <x:t>카 좌우 후램</x:t>
  </x:si>
  <x:si>
    <x:t>카 하부 후램</x:t>
  </x:si>
  <x:si>
    <x:t>카 도아 실</x:t>
  </x:si>
  <x:si>
    <x:t>STS-H·L</x:t>
  </x:si>
  <x:si>
    <x:t>480 mm</x:t>
  </x:si>
  <x:si>
    <x:t>카 상부 후렘</x:t>
  </x:si>
  <x:si>
    <x:t>카운타 시브</x:t>
  </x:si>
  <x:si>
    <x:t>승강로 스위치</x:t>
  </x:si>
  <x:si>
    <x:t>내선전공</x:t>
  </x:si>
  <x:si>
    <x:t>카레일설치</x:t>
  </x:si>
  <x:si>
    <x:t>외부도아판넬</x:t>
  </x:si>
  <x:si>
    <x:t>12 mm</x:t>
  </x:si>
  <x:si>
    <x:t>인닥터 스위치</x:t>
  </x:si>
  <x:si>
    <x:t>8 mm</x:t>
  </x:si>
  <x:si>
    <x:t xml:space="preserve">와이어 소켓 </x:t>
  </x:si>
  <x:si>
    <x:t>카운타 케이스</x:t>
  </x:si>
  <x:si>
    <x:t>가바나 로프</x:t>
  </x:si>
  <x:si>
    <x:t>카운타 레일판</x:t>
  </x:si>
  <x:si>
    <x:t>1,2차</x:t>
  </x:si>
  <x:si>
    <x:t>카 브라켓트</x:t>
  </x:si>
  <x:si>
    <x:t>와이어 소켓판</x:t>
  </x:si>
  <x:si>
    <x:t>카 시브</x:t>
  </x:si>
  <x:si>
    <x:t>카 가이드슈</x:t>
  </x:si>
  <x:si>
    <x:t>카 천정</x:t>
  </x:si>
  <x:si>
    <x:t>카운타 웨이트</x:t>
  </x:si>
  <x:si>
    <x:t>카 도아판넬</x:t>
  </x:si>
  <x:si>
    <x:t>25 TON</x:t>
  </x:si>
  <x:si>
    <x:t>카 판넬</x:t>
  </x:si>
  <x:si>
    <x:t>승강로 닥트</x:t>
  </x:si>
  <x:si>
    <x:t>카 도아헷다</x:t>
  </x:si>
  <x:si>
    <x:t>버퍼 스프링</x:t>
  </x:si>
  <x:si>
    <x:t>아크릴형광등</x:t>
  </x:si>
  <x:si>
    <x:t>2 TON</x:t>
  </x:si>
  <x:si>
    <x:t>머신 포함</x:t>
  </x:si>
  <x:si>
    <x:t>220V</x:t>
  </x:si>
  <x:si>
    <x:t>5 TON</x:t>
  </x:si>
  <x:si>
    <x:t>권상기 설치</x:t>
  </x:si>
  <x:si>
    <x:t>가바나 머신</x:t>
  </x:si>
  <x:si>
    <x:t>크레인사용료</x:t>
  </x:si>
  <x:si>
    <x:t>세컨시브</x:t>
  </x:si>
  <x:si>
    <x:t>480mm</x:t>
  </x:si>
  <x:si>
    <x:t>완성검사비</x:t>
  </x:si>
  <x:si>
    <x:t>카운타 레일</x:t>
  </x:si>
  <x:si>
    <x:t>방진고무</x:t>
  </x:si>
  <x:si>
    <x:t>금     액</x:t>
  </x:si>
  <x:si>
    <x:t>비   고</x:t>
  </x:si>
  <x:si>
    <x:t>머신 받침대</x:t>
  </x:si>
  <x:si>
    <x:t>메인모타</x:t>
  </x:si>
  <x:si>
    <x:t>I-BEAM</x:t>
  </x:si>
  <x:si>
    <x:t>플랜트제관공</x:t>
  </x:si>
  <x:si>
    <x:t>단     가</x:t>
  </x:si>
  <x:si>
    <x:t>볼트, 너트</x:t>
  </x:si>
  <x:si>
    <x:t xml:space="preserve"> 2. 일반 관리비 (가+나+다)의                      </x:t>
  </x:si>
  <x:si>
    <x:t xml:space="preserve">       나-2 간접 노무비(직접 노무비의 4.9%이내)</x:t>
  </x:si>
  <x:si>
    <x:t xml:space="preserve"> 제    조    원    가    계    산    서</x:t>
  </x:si>
  <x:si>
    <x:t xml:space="preserve"> 3. 이      윤 (나+다+2)의            </x:t>
  </x:si>
  <x:si>
    <x:t xml:space="preserve"> 5. 부가가치세 (4의                     </x:t>
  </x:si>
  <x:si>
    <x:t>비                    목</x:t>
  </x:si>
  <x:si>
    <x:t>재         료         비</x:t>
  </x:si>
  <x:si>
    <x:t>경                  비</x:t>
  </x:si>
  <x:si>
    <x:t>노         무         비</x:t>
  </x:si>
  <x:si>
    <x:t>승강로 S/W 브라켓트</x:t>
  </x:si>
  <x:si>
    <x:t xml:space="preserve"> 6. 총      계 </x:t>
  </x:si>
  <x:si>
    <x:t>안양 귀인초등학교 현장</x:t>
  </x:si>
  <x:si>
    <x:t xml:space="preserve">     나. 노 무 비</x:t>
  </x:si>
  <x:si>
    <x:t xml:space="preserve">       다-1 산출경비</x:t>
  </x:si>
  <x:si>
    <x:t xml:space="preserve">     가. 재 료 비</x:t>
  </x:si>
  <x:si>
    <x:t xml:space="preserve">     다. 경     비</x:t>
  </x:si>
  <x:si>
    <x:t>( 합        계 )</x:t>
  </x:si>
  <x:si>
    <x:r>
      <x:t xml:space="preserve">*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굴림"/>
            <x:sz val="11"/>
            <x:color rgb="ff000000"/>
          </x:rPr>
        </mc:Fallback>
      </mc:AlternateContent>
      <x:t>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한양고딕체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한양고딕체"/>
            <x:sz val="11"/>
            <x:color rgb="ff000000"/>
          </x:rPr>
        </mc:Fallback>
      </mc:AlternateContent>
      <x:t>단위 절사</x:t>
    </x:r>
  </x:si>
  <x:si>
    <x:t>2. 승강로 부분</x:t>
  </x:si>
  <x:si>
    <x:t>규       격</x:t>
  </x:si>
  <x:si>
    <x:t>[단위 : 원]</x:t>
  </x:si>
  <x:si>
    <x:t>220/ 10W</x:t>
  </x:si>
  <x:si>
    <x:t>세프티 디바이스</x:t>
  </x:si>
  <x:si>
    <x:t>마이크로 스위치</x:t>
  </x:si>
  <x:si>
    <x:t>0.75 * 20C</x:t>
  </x:si>
  <x:si>
    <x:t>LIMIT S/W</x:t>
  </x:si>
  <x:si>
    <x:t>가바나 텐숀시브</x:t>
  </x:si>
  <x:si>
    <x:t>카운타 가이드슈</x:t>
  </x:si>
  <x:si>
    <x:t>메인 와이어 로프</x:t>
  </x:si>
  <x:si>
    <x:t>카레일 쪼인트판</x:t>
  </x:si>
  <x:si>
    <x:t>승강로 상부박스</x:t>
  </x:si>
  <x:si>
    <x:t>카조립 및 설치</x:t>
  </x:si>
  <x:si>
    <x:t>일반전선 (VCT)</x:t>
  </x:si>
  <x:si>
    <x:t>플랜트기계설치공</x:t>
  </x:si>
  <x:si>
    <x:t>도아 S/W 브라켓트</x:t>
  </x:si>
  <x:si>
    <x:t>총       계</x:t>
  </x:si>
  <x:si>
    <x:t>3. 출입구 부분</x:t>
  </x:si>
  <x:si>
    <x:t>1TON/30MIN</x:t>
  </x:si>
  <x:si>
    <x:t>0.75 * 15C</x:t>
  </x:si>
  <x:si>
    <x:t>12MM * 4</x:t>
  </x:si>
  <x:si>
    <x:t>1.0 * 2C</x:t>
  </x:si>
  <x:si>
    <x:t>1.5 * 4C</x:t>
  </x:si>
  <x:si>
    <x:t>1.0 * 25C</x:t>
  </x:si>
  <x:si>
    <x:t>도어비상가이드슈</x:t>
  </x:si>
  <x:si>
    <x:t>0.75 * 25C</x:t>
  </x:si>
  <x:si>
    <x:t>D 8 MM * 1</x:t>
  </x:si>
  <x:si>
    <x:t xml:space="preserve">게이트 스위치 </x:t>
  </x:si>
  <x:si>
    <x:t>카운타 브라켓트</x:t>
  </x:si>
  <x:si>
    <x:t>1. 기계실 부분</x:t>
  </x:si>
  <x:si>
    <x:t>외부도아헷다</x:t>
  </x:si>
  <x:si>
    <x:r>
      <x:t xml:space="preserve">8 </x:t>
    </x:r>
    <x:r>
      <x:rPr>
        <x:rFont val="맑은 고딕"/>
        <x:sz val="11"/>
        <x:color rgb="ff000000"/>
      </x:rPr>
      <x:t>k/kg</x:t>
    </x:r>
  </x:si>
  <x:si>
    <x:r>
      <x:t>13</x:t>
    </x:r>
    <x:r>
      <x:rPr>
        <x:rFont val="돋움"/>
        <x:sz val="11"/>
        <x:color rgb="ff000000"/>
      </x:rPr>
      <x:t xml:space="preserve"> k</x:t>
    </x:r>
  </x:si>
  <x:si>
    <x:t>750 KG</x:t>
  </x:si>
  <x:si>
    <x:t>13 k/kg</x:t>
  </x:si>
  <x:si>
    <x:t>인디게이터</x:t>
  </x:si>
  <x:si>
    <x:t>도아 가이드슈</x:t>
  </x:si>
  <x:si>
    <x:t>도어제작 설치</x:t>
  </x:si>
  <x:si>
    <x:t>외부도아 쟘</x:t>
  </x:si>
  <x:si>
    <x:t>30M/MIN</x:t>
  </x:si>
  <x:si>
    <x:t>도아 실</x:t>
  </x:si>
  <x:si>
    <x:t>5.5 KW</x:t>
  </x:si>
  <x:si>
    <x:t>카도어가이드슈</x:t>
  </x:si>
  <x:si>
    <x:t>도아 실 커버</x:t>
  </x:si>
  <x:si>
    <x:t>수   량</x:t>
  </x:si>
  <x:si>
    <x:t>대</x:t>
  </x:si>
  <x:si>
    <x:t>단위</x:t>
  </x:si>
  <x:si>
    <x:t>*</x:t>
  </x:si>
  <x:si>
    <x:t>)</x:t>
  </x:si>
  <x:si>
    <x:t>머신빔</x:t>
  </x:si>
  <x:si>
    <x:t>철공</x:t>
  </x:si>
  <x:si>
    <x:t>계</x:t>
  </x:si>
  <x:si>
    <x:t>EA</x:t>
  </x:si>
  <x:si>
    <x:t>식</x:t>
  </x:si>
  <x:si>
    <x:t xml:space="preserve"> </x:t>
  </x:si>
  <x:si>
    <x:t>콘센트</x:t>
  </x:si>
  <x:si>
    <x:t>수량</x:t>
  </x:si>
  <x:si>
    <x:t>계장공</x:t>
  </x:si>
  <x:si>
    <x:t>본</x:t>
  </x:si>
  <x:si>
    <x:t>운반비</x:t>
  </x:si>
  <x:si>
    <x:t>용접공</x:t>
  </x:si>
  <x:si>
    <x:t>SET</x:t>
  </x:si>
  <x:si>
    <x:t>인</x:t>
  </x:si>
  <x:si>
    <x:t>)이내</x:t>
  </x:si>
  <x:si>
    <x:t>제어반</x:t>
  </x:si>
  <x:si>
    <x:t>M</x:t>
  </x:si>
  <x:si>
    <x:t>카레일</x:t>
  </x:si>
  <x:si>
    <x:t>오일통</x:t>
  </x:si>
  <x:si>
    <x:t>운전반</x:t>
  </x:si>
  <x:si>
    <x:r>
      <x:t xml:space="preserve">8 </x:t>
    </x:r>
    <x:r>
      <x:rPr>
        <x:rFont val="돋움"/>
        <x:sz val="11"/>
        <x:color rgb="ff000000"/>
      </x:rPr>
      <x:t>k</x:t>
    </x:r>
  </x:si>
  <x:si>
    <x:t xml:space="preserve"> 1. 순공사원가 (가+나+다)</x:t>
  </x:si>
  <x:si>
    <x:t xml:space="preserve">       가-2 간접 재료비</x:t>
  </x:si>
  <x:si>
    <x:t xml:space="preserve">       나-1 직접 노무비</x:t>
  </x:si>
  <x:si>
    <x:t>비                 고</x:t>
  </x:si>
  <x:si>
    <x:t xml:space="preserve">       가-1 직접 재료비</x:t>
  </x:si>
  <x:si>
    <x:t>공        종        명</x:t>
  </x:si>
  <x:si>
    <x:t xml:space="preserve"> 4. 총  원  가 (1+2+3)</x:t>
  </x:si>
  <x:si>
    <x:t>품              명</x:t>
  </x:si>
  <x:si>
    <x:t>화물용 승강기 750kg 5/5층</x:t>
  </x:si>
  <x:si>
    <x:t>금                 액</x:t>
  </x:si>
  <x:si>
    <x:t>안양 귀인초등학교 현장(화물용 750kg-5/5층-30m/min)</x:t>
  </x:si>
  <x:si>
    <x:r>
      <x:t xml:space="preserve">       다-3 기타 경비(가+나의   </x:t>
    </x:r>
  </x:si>
  <x:si>
    <x:t xml:space="preserve">       다-2 산업안전보건관리비(가+나-1의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</x:si>
</x:sst>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;[Red]#,##0"/>
    <x:numFmt numFmtId="165" formatCode="#,##0_ 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한양고딕체"/>
          <x:sz val="16"/>
          <x:color rgb="ff000000"/>
          <x:b val="1"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한양고딕체"/>
          <x:sz val="16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양고딕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한양고딕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양고딕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양고딕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d0cece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dotted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dotted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dotted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94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2" applyNumberFormat="1" applyFont="1" applyAlignment="1" hs:applyExtension="1">
          <x:alignment horizontal="centerContinuous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2" applyNumberFormat="1" applyFont="1" applyAlignment="1">
          <x:alignment horizontal="centerContinuous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2" applyNumberFormat="1" applyFont="1" applyAlignment="1" hs:applyExtension="1">
          <x:alignment horizontal="centerContinuous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2" applyNumberFormat="1" applyFont="1" applyAlignment="1">
          <x:alignment horizontal="centerContinuous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2" applyNumberFormat="1" applyFont="1" applyAlignment="1" hs:applyExtension="1">
          <x:alignment horizontal="centerContinuous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2" applyNumberFormat="1" applyFont="1" applyAlignment="1">
          <x:alignment horizontal="centerContinuous" vertical="bottom"/>
        </x:xf>
      </mc:Fallback>
    </mc:AlternateContent>
    <x:xf numFmtId="0" fontId="9" fillId="0" borderId="0" xfId="2" applyNumberFormat="1" applyFont="1">
      <x:alignment horizontal="general" vertical="bottom"/>
    </x:xf>
    <x:xf numFmtId="0" fontId="9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" xfId="2" applyNumberFormat="1" applyFont="1" applyBorder="1" applyAlignment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2" applyNumberFormat="1" applyFont="1" applyBorder="1" applyAlignment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2" applyNumberFormat="1" applyFont="1" applyBorder="1" applyAlignment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2" applyNumberFormat="1" applyFont="1" applyBorder="1" applyAlignment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2" applyNumberFormat="1" applyFont="1" applyBorder="1" applyAlignment="1" hs:applyExtension="1">
          <x:alignment horizontal="centerContinuous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2" applyNumberFormat="1" applyFont="1" applyBorder="1" applyAlignment="1">
          <x:alignment horizontal="centerContinuous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2" applyNumberFormat="1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2" applyNumberFormat="1" applyFont="1" applyAlignment="1">
          <x:alignment horizontal="center" vertical="bottom"/>
        </x:xf>
      </mc:Fallback>
    </mc:AlternateContent>
    <x:xf numFmtId="0" fontId="9" fillId="0" borderId="1" xfId="2" applyNumberFormat="1" applyFont="1" applyBorder="1" applyAlignment="1">
      <x:alignment horizontal="general" vertical="center"/>
    </x:xf>
    <x:xf numFmtId="0" fontId="9" fillId="0" borderId="2" xfId="2" applyNumberFormat="1" applyFont="1" applyBorder="1" applyAlignment="1">
      <x:alignment horizontal="general" vertical="center"/>
    </x:xf>
    <x:xf numFmtId="164" fontId="9" fillId="0" borderId="1" xfId="2" applyNumberFormat="1" applyFont="1" applyBorder="1" applyAlignment="1">
      <x:alignment horizontal="general" vertical="center"/>
    </x:xf>
    <x:xf numFmtId="164" fontId="9" fillId="0" borderId="4" xfId="2" applyNumberFormat="1" applyFont="1" applyBorder="1" applyAlignment="1">
      <x:alignment horizontal="general" vertical="center"/>
    </x:xf>
    <x:xf numFmtId="0" fontId="9" fillId="0" borderId="4" xfId="2" applyNumberFormat="1" applyFont="1" applyBorder="1" applyAlignment="1">
      <x:alignment horizontal="general" vertical="center"/>
    </x:xf>
    <x:xf numFmtId="0" fontId="9" fillId="0" borderId="5" xfId="2" applyNumberFormat="1" applyFont="1" applyBorder="1" applyAlignment="1">
      <x:alignment horizontal="general" vertical="center"/>
    </x:xf>
    <x:xf numFmtId="0" fontId="9" fillId="0" borderId="6" xfId="2" applyNumberFormat="1" applyFont="1" applyBorder="1" applyAlignment="1">
      <x:alignment horizontal="general" vertical="center"/>
    </x:xf>
    <x:xf numFmtId="164" fontId="9" fillId="2" borderId="5" xfId="2" applyNumberFormat="1" applyFont="1" applyFill="1" applyBorder="1" applyAlignment="1">
      <x:alignment horizontal="general" vertical="center"/>
    </x:xf>
    <x:xf numFmtId="164" fontId="9" fillId="2" borderId="7" xfId="2" applyNumberFormat="1" applyFont="1" applyFill="1" applyBorder="1" applyAlignment="1">
      <x:alignment horizontal="general" vertical="center"/>
    </x:xf>
    <x:xf numFmtId="0" fontId="9" fillId="0" borderId="7" xfId="2" applyNumberFormat="1" applyFont="1" applyBorder="1" applyAlignment="1">
      <x:alignment horizontal="general" vertical="center"/>
    </x:xf>
    <x:xf numFmtId="0" fontId="9" fillId="0" borderId="8" xfId="2" applyNumberFormat="1" applyFont="1" applyBorder="1" applyAlignment="1">
      <x:alignment horizontal="general" vertical="center"/>
    </x:xf>
    <x:xf numFmtId="0" fontId="9" fillId="0" borderId="0" xfId="2" applyNumberFormat="1" applyFont="1" applyBorder="1" applyAlignment="1">
      <x:alignment horizontal="general" vertical="center"/>
    </x:xf>
    <x:xf numFmtId="164" fontId="9" fillId="0" borderId="8" xfId="2" applyNumberFormat="1" applyFont="1" applyBorder="1" applyAlignment="1">
      <x:alignment horizontal="general" vertical="center"/>
    </x:xf>
    <x:xf numFmtId="164" fontId="9" fillId="0" borderId="9" xfId="2" applyNumberFormat="1" applyFont="1" applyBorder="1" applyAlignment="1">
      <x:alignment horizontal="general" vertical="center"/>
    </x:xf>
    <x:xf numFmtId="0" fontId="9" fillId="0" borderId="9" xfId="2" applyNumberFormat="1" applyFont="1" applyBorder="1" applyAlignment="1">
      <x:alignment horizontal="general" vertical="center"/>
    </x:xf>
    <x:xf numFmtId="0" fontId="9" fillId="0" borderId="8" xfId="2" applyNumberFormat="1" applyFont="1" applyBorder="1" applyAlignment="1">
      <x:alignment horizontal="left" vertical="center"/>
    </x:xf>
    <x:xf numFmtId="10" fontId="9" fillId="0" borderId="0" xfId="2" applyNumberFormat="1" applyFont="1" applyBorder="1" applyAlignment="1">
      <x:alignment horizontal="general" vertical="center"/>
    </x:xf>
    <x:xf numFmtId="10" fontId="9" fillId="0" borderId="6" xfId="2" applyNumberFormat="1" applyFont="1" applyBorder="1" applyAlignment="1">
      <x:alignment horizontal="general" vertical="center"/>
    </x:xf>
    <x:xf numFmtId="164" fontId="9" fillId="0" borderId="5" xfId="2" applyNumberFormat="1" applyFont="1" applyBorder="1" applyAlignment="1">
      <x:alignment horizontal="general" vertical="center"/>
    </x:xf>
    <x:xf numFmtId="164" fontId="9" fillId="0" borderId="7" xfId="2" applyNumberFormat="1" applyFont="1" applyBorder="1" applyAlignment="1">
      <x:alignment horizontal="general" vertical="center"/>
    </x:xf>
    <x:xf numFmtId="10" fontId="9" fillId="0" borderId="2" xfId="2" applyNumberFormat="1" applyFont="1" applyBorder="1" applyAlignment="1">
      <x:alignment horizontal="general" vertical="center"/>
    </x:xf>
    <x:xf numFmtId="0" fontId="9" fillId="0" borderId="4" xfId="2" applyNumberFormat="1" applyFont="1" applyBorder="1" applyAlignment="1">
      <x:alignment horizontal="left" vertical="center"/>
    </x:xf>
    <x:xf numFmtId="164" fontId="9" fillId="0" borderId="0" xfId="2" applyNumberFormat="1" applyFont="1">
      <x:alignment horizontal="general" vertical="bottom"/>
    </x:xf>
    <x:xf numFmtId="0" fontId="10" fillId="0" borderId="0" xfId="2" applyNumberFormat="1" applyFont="1" applyAlignment="1">
      <x:alignment horizontal="general" vertical="center"/>
    </x:xf>
    <x:xf numFmtId="165" fontId="1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0" fillId="0" borderId="10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10" xfId="2" applyNumberFormat="1" applyFont="1" applyBorder="1" applyAlignment="1">
          <x:alignment horizontal="center" vertical="center"/>
        </x:xf>
      </mc:Fallback>
    </mc:AlternateContent>
    <x:xf numFmtId="0" fontId="6" fillId="0" borderId="11" xfId="2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1" xfId="2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2" applyNumberFormat="1" applyBorder="1" applyAlignment="1">
          <x:alignment horizontal="center" vertical="center"/>
        </x:xf>
      </mc:Fallback>
    </mc:AlternateContent>
    <x:xf numFmtId="165" fontId="6" fillId="0" borderId="11" xfId="2" applyNumberFormat="1" applyBorder="1" applyAlignment="1">
      <x:alignment horizontal="general" vertical="center"/>
    </x:xf>
    <x:xf numFmtId="0" fontId="6" fillId="0" borderId="0" xfId="2" applyNumberFormat="1" applyAlignment="1">
      <x:alignment horizontal="general" vertical="center"/>
    </x:xf>
    <x:xf numFmtId="0" fontId="6" fillId="0" borderId="3" xfId="2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3" xfId="2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2" applyNumberFormat="1" applyBorder="1" applyAlignment="1">
          <x:alignment horizontal="center" vertical="center"/>
        </x:xf>
      </mc:Fallback>
    </mc:AlternateContent>
    <x:xf numFmtId="165" fontId="6" fillId="0" borderId="3" xfId="2" applyNumberFormat="1" applyBorder="1" applyAlignment="1">
      <x:alignment horizontal="general" vertical="center"/>
    </x:xf>
    <x:xf numFmtId="165" fontId="6" fillId="0" borderId="0" xfId="2" applyNumberFormat="1" applyAlignment="1">
      <x:alignment horizontal="general" vertical="center"/>
    </x:xf>
    <x:xf numFmtId="0" fontId="6" fillId="3" borderId="3" xfId="2" applyNumberForma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3" borderId="3" xfId="2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" xfId="2" applyNumberFormat="1" applyFill="1" applyBorder="1" applyAlignment="1">
          <x:alignment horizontal="center" vertical="center"/>
        </x:xf>
      </mc:Fallback>
    </mc:AlternateContent>
    <x:xf numFmtId="165" fontId="6" fillId="3" borderId="3" xfId="2" applyNumberFormat="1" applyFill="1" applyBorder="1" applyAlignment="1">
      <x:alignment horizontal="general" vertical="center"/>
    </x:xf>
    <x:xf numFmtId="0" fontId="11" fillId="0" borderId="0" xfId="2" applyNumberFormat="1" applyFont="1" applyAlignment="1">
      <x:alignment horizontal="general" vertical="center"/>
    </x:xf>
    <x:xf numFmtId="41" fontId="9" fillId="0" borderId="0" xfId="1" applyNumberFormat="1" applyFont="1" applyAlignment="1">
      <x:alignment horizontal="general" vertical="bottom"/>
    </x:xf>
    <x:xf numFmtId="0" fontId="9" fillId="0" borderId="8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Alignment="1">
          <x:alignment horizontal="right" vertical="bottom"/>
        </x:xf>
      </mc:Fallback>
    </mc:AlternateContent>
    <x:xf numFmtId="0" fontId="10" fillId="0" borderId="12" xfId="2" applyNumberFormat="1" applyFont="1" applyBorder="1" applyAlignment="1">
      <x:alignment horizontal="general" vertical="center"/>
    </x:xf>
    <x:xf numFmtId="0" fontId="10" fillId="0" borderId="13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2" applyNumberFormat="1" applyFont="1" applyBorder="1" applyAlignment="1">
          <x:alignment horizontal="center" vertical="center"/>
        </x:xf>
      </mc:Fallback>
    </mc:AlternateContent>
    <x:xf numFmtId="165" fontId="10" fillId="0" borderId="13" xfId="2" applyNumberFormat="1" applyFont="1" applyBorder="1" applyAlignment="1">
      <x:alignment horizontal="general" vertical="center"/>
    </x:xf>
    <x:xf numFmtId="0" fontId="10" fillId="0" borderId="14" xfId="2" applyNumberFormat="1" applyFont="1" applyBorder="1" applyAlignment="1">
      <x:alignment horizontal="general" vertical="center"/>
    </x:xf>
    <x:xf numFmtId="0" fontId="6" fillId="2" borderId="3" xfId="2" applyNumberForma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3" xfId="2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2" applyNumberFormat="1" applyFill="1" applyBorder="1" applyAlignment="1">
          <x:alignment horizontal="center" vertical="center"/>
        </x:xf>
      </mc:Fallback>
    </mc:AlternateContent>
    <x:xf numFmtId="165" fontId="6" fillId="2" borderId="3" xfId="2" applyNumberFormat="1" applyFill="1" applyBorder="1" applyAlignment="1">
      <x:alignment horizontal="general" vertical="center"/>
    </x:xf>
    <x:xf numFmtId="0" fontId="10" fillId="2" borderId="13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2" borderId="1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3" xfId="2" applyNumberFormat="1" applyFont="1" applyFill="1" applyBorder="1" applyAlignment="1">
          <x:alignment horizontal="center" vertical="center"/>
        </x:xf>
      </mc:Fallback>
    </mc:AlternateContent>
    <x:xf numFmtId="165" fontId="10" fillId="2" borderId="13" xfId="2" applyNumberFormat="1" applyFont="1" applyFill="1" applyBorder="1" applyAlignment="1">
      <x:alignment horizontal="general" vertical="center"/>
    </x:xf>
    <x:xf numFmtId="0" fontId="12" fillId="2" borderId="3" xfId="2" applyNumberFormat="1" applyFont="1" applyFill="1" applyBorder="1" applyAlignment="1">
      <x:alignment horizontal="general" vertical="center"/>
    </x:xf>
    <x:xf numFmtId="0" fontId="6" fillId="2" borderId="3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2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2" applyNumberFormat="1" applyAlignment="1">
          <x:alignment horizontal="center" vertical="center"/>
        </x:xf>
      </mc:Fallback>
    </mc:AlternateContent>
    <x:xf numFmtId="0" fontId="6" fillId="4" borderId="3" xfId="2" applyNumberForma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4" borderId="3" xfId="2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3" xfId="2" applyNumberFormat="1" applyFill="1" applyBorder="1" applyAlignment="1">
          <x:alignment horizontal="center" vertical="center"/>
        </x:xf>
      </mc:Fallback>
    </mc:AlternateContent>
    <x:xf numFmtId="165" fontId="6" fillId="4" borderId="3" xfId="2" applyNumberFormat="1" applyFill="1" applyBorder="1" applyAlignment="1">
      <x:alignment horizontal="general" vertical="center"/>
    </x:xf>
    <x:xf numFmtId="0" fontId="10" fillId="3" borderId="3" xfId="2" applyNumberFormat="1" applyFont="1" applyFill="1" applyBorder="1" applyAlignment="1">
      <x:alignment horizontal="general" vertical="center"/>
    </x:xf>
    <x:xf numFmtId="0" fontId="6" fillId="3" borderId="0" xfId="2" applyNumberFormat="1" applyFill="1" applyAlignment="1">
      <x:alignment horizontal="general" vertical="center"/>
    </x:xf>
    <x:xf numFmtId="0" fontId="13" fillId="0" borderId="0" xfId="2" applyNumberFormat="1" applyFont="1" applyAlignment="1">
      <x:alignment horizontal="general" vertical="center"/>
    </x:xf>
    <x:xf numFmtId="0" fontId="9" fillId="0" borderId="1" xfId="0" applyNumberFormat="1" applyFont="1" applyBorder="1" applyAlignment="1">
      <x:alignment horizontal="general" vertical="center"/>
    </x:xf>
    <x:xf numFmtId="9" fontId="9" fillId="0" borderId="2" xfId="0" applyNumberFormat="1" applyFont="1" applyBorder="1" applyAlignment="1">
      <x:alignment horizontal="general" vertical="center"/>
    </x:xf>
    <x:xf numFmtId="0" fontId="9" fillId="0" borderId="2" xfId="0" applyNumberFormat="1" applyFont="1" applyBorder="1" applyAlignment="1">
      <x:alignment horizontal="general" vertical="center"/>
    </x:xf>
    <x:xf numFmtId="164" fontId="9" fillId="0" borderId="1" xfId="0" applyNumberFormat="1" applyFont="1" applyBorder="1" applyAlignment="1">
      <x:alignment horizontal="general" vertical="center"/>
    </x:xf>
    <x:xf numFmtId="164" fontId="9" fillId="0" borderId="4" xfId="0" applyNumberFormat="1" applyFont="1" applyBorder="1" applyAlignment="1">
      <x:alignment horizontal="general" vertical="center"/>
    </x:xf>
    <x:xf numFmtId="0" fontId="9" fillId="0" borderId="4" xfId="0" applyNumberFormat="1" applyFont="1" applyBorder="1" applyAlignment="1">
      <x:alignment horizontal="general" vertical="center"/>
    </x:xf>
    <x:xf numFmtId="0" fontId="9" fillId="0" borderId="0" xfId="0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65" fontId="10" fillId="0" borderId="15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15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0" fillId="0" borderId="16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16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9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9" xfId="2" applyNumberFormat="1" applyFont="1" applyBorder="1" applyAlignment="1">
          <x:alignment horizontal="center" vertical="center"/>
        </x:xf>
      </mc:Fallback>
    </mc:AlternateContent>
    <x:xf numFmtId="0" fontId="10" fillId="0" borderId="2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21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1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2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2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6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6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0" fillId="0" borderId="17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17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4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4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5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5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6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6" xfId="2" applyNumberFormat="1" applyFont="1" applyBorder="1" applyAlignment="1">
          <x:alignment horizontal="center" vertical="center"/>
        </x:xf>
      </mc:Fallback>
    </mc:AlternateContent>
  </x:cellXfs>
  <x:cellStyles count="3">
    <x:cellStyle xfId="1" builtinId="6"/>
    <x:cellStyle xfId="0" builtinId="0"/>
    <x:cellStyle name="표준 2" xfId="2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O20"/>
  <x:sheetViews>
    <x:sheetView showGridLines="0" tabSelected="1" view="pageBreakPreview" topLeftCell="A1" zoomScaleNormal="75" zoomScaleSheetLayoutView="100" workbookViewId="0">
      <x:selection activeCell="D13" activeCellId="0" sqref="D13:D13"/>
    </x:sheetView>
  </x:sheetViews>
  <x:sheetFormatPr defaultColWidth="9.00390625" defaultRowHeight="13.550000000000001"/>
  <x:cols>
    <x:col min="1" max="1" width="41.25" style="4" customWidth="1"/>
    <x:col min="2" max="2" width="8" style="4" bestFit="1" customWidth="1"/>
    <x:col min="3" max="3" width="6.25" style="4" customWidth="1"/>
    <x:col min="4" max="4" width="28.125" style="4" customWidth="1"/>
    <x:col min="5" max="5" width="1.75" style="4" customWidth="1"/>
    <x:col min="6" max="6" width="7.125" style="4" customWidth="1"/>
    <x:col min="7" max="7" width="24.75" style="4" customWidth="1"/>
    <x:col min="8" max="9" width="9" style="4"/>
    <x:col min="10" max="10" width="16.375" style="4" customWidth="1"/>
    <x:col min="11" max="16384" width="9" style="4"/>
  </x:cols>
  <x:sheetData>
    <x:row r="1" spans="1:7" ht="27" customHeight="1">
      <x:c r="A1" s="1" t="s">
        <x:v>56</x:v>
      </x:c>
      <x:c r="B1" s="2"/>
      <x:c r="C1" s="3"/>
      <x:c r="D1" s="3"/>
      <x:c r="E1" s="3"/>
      <x:c r="F1" s="3"/>
      <x:c r="G1" s="3"/>
    </x:row>
    <x:row r="2" spans="1:7" ht="21.949999999999999" customHeight="1">
      <x:c r="A2" s="49" t="s">
        <x:v>65</x:v>
      </x:c>
      <x:c r="B2" s="5"/>
      <x:c r="C2" s="5"/>
      <x:c r="D2" s="5"/>
      <x:c r="E2" s="5"/>
      <x:c r="F2" s="5"/>
      <x:c r="G2" s="5"/>
    </x:row>
    <x:row r="3" spans="1:7" s="11" customFormat="1" ht="21.949999999999999" customHeight="1">
      <x:c r="A3" s="6" t="s">
        <x:v>59</x:v>
      </x:c>
      <x:c r="B3" s="7"/>
      <x:c r="C3" s="7"/>
      <x:c r="D3" s="8" t="s">
        <x:v>152</x:v>
      </x:c>
      <x:c r="E3" s="6"/>
      <x:c r="F3" s="9"/>
      <x:c r="G3" s="10" t="s">
        <x:v>146</x:v>
      </x:c>
    </x:row>
    <x:row r="4" spans="1:7" ht="21.949999999999999" customHeight="1">
      <x:c r="A4" s="12" t="s">
        <x:v>143</x:v>
      </x:c>
      <x:c r="B4" s="13"/>
      <x:c r="C4" s="13"/>
      <x:c r="D4" s="14">
        <x:f>+D5+D8+D11</x:f>
        <x:v>0</x:v>
      </x:c>
      <x:c r="E4" s="15"/>
      <x:c r="F4" s="14"/>
      <x:c r="G4" s="16"/>
    </x:row>
    <x:row r="5" spans="1:7" ht="21.949999999999999" customHeight="1">
      <x:c r="A5" s="12" t="s">
        <x:v>68</x:v>
      </x:c>
      <x:c r="B5" s="13"/>
      <x:c r="C5" s="13"/>
      <x:c r="D5" s="14">
        <x:f>SUM(D6:D7)</x:f>
        <x:v>0</x:v>
      </x:c>
      <x:c r="E5" s="15"/>
      <x:c r="F5" s="14"/>
      <x:c r="G5" s="16"/>
    </x:row>
    <x:row r="6" spans="1:7" ht="21.949999999999999" customHeight="1">
      <x:c r="A6" s="17" t="s">
        <x:v>147</x:v>
      </x:c>
      <x:c r="B6" s="18"/>
      <x:c r="C6" s="18"/>
      <x:c r="D6" s="19">
        <x:f>견적갑지!F11</x:f>
        <x:v>0</x:v>
      </x:c>
      <x:c r="E6" s="20"/>
      <x:c r="F6" s="19" t="s">
        <x:v>120</x:v>
      </x:c>
      <x:c r="G6" s="21"/>
    </x:row>
    <x:row r="7" spans="1:7" ht="21.949999999999999" customHeight="1">
      <x:c r="A7" s="22" t="s">
        <x:v>144</x:v>
      </x:c>
      <x:c r="B7" s="23"/>
      <x:c r="C7" s="23"/>
      <x:c r="D7" s="24"/>
      <x:c r="E7" s="25"/>
      <x:c r="F7" s="24"/>
      <x:c r="G7" s="26"/>
    </x:row>
    <x:row r="8" spans="1:7" ht="21.949999999999999" customHeight="1">
      <x:c r="A8" s="12" t="s">
        <x:v>66</x:v>
      </x:c>
      <x:c r="B8" s="13"/>
      <x:c r="C8" s="13"/>
      <x:c r="D8" s="14">
        <x:f>SUM(D9:D10)</x:f>
        <x:v>0</x:v>
      </x:c>
      <x:c r="E8" s="15"/>
      <x:c r="F8" s="14"/>
      <x:c r="G8" s="16"/>
    </x:row>
    <x:row r="9" spans="1:7" ht="21.949999999999999" customHeight="1">
      <x:c r="A9" s="17" t="s">
        <x:v>145</x:v>
      </x:c>
      <x:c r="B9" s="18"/>
      <x:c r="C9" s="18"/>
      <x:c r="D9" s="19">
        <x:f>견적갑지!H11</x:f>
        <x:v>0</x:v>
      </x:c>
      <x:c r="E9" s="20"/>
      <x:c r="F9" s="19" t="s">
        <x:v>120</x:v>
      </x:c>
      <x:c r="G9" s="21"/>
    </x:row>
    <x:row r="10" spans="1:15" ht="21.949999999999999" customHeight="1">
      <x:c r="A10" s="27" t="s">
        <x:v>55</x:v>
      </x:c>
      <x:c r="B10" s="28"/>
      <x:c r="C10" s="23"/>
      <x:c r="D10" s="24">
        <x:f>D9*0.049</x:f>
        <x:v>0</x:v>
      </x:c>
      <x:c r="E10" s="25"/>
      <x:c r="F10" s="24"/>
      <x:c r="G10" s="26"/>
      <x:c r="I10" s="50"/>
      <x:c r="J10" s="50"/>
      <x:c r="K10" s="50"/>
      <x:c r="L10" s="50"/>
      <x:c r="M10" s="50"/>
      <x:c r="N10" s="50"/>
      <x:c r="O10" s="50"/>
    </x:row>
    <x:row r="11" spans="1:15" ht="21.949999999999999" customHeight="1">
      <x:c r="A11" s="12" t="s">
        <x:v>69</x:v>
      </x:c>
      <x:c r="B11" s="13"/>
      <x:c r="C11" s="13"/>
      <x:c r="D11" s="14">
        <x:f>SUM(D12:D14)</x:f>
        <x:v>0</x:v>
      </x:c>
      <x:c r="E11" s="15"/>
      <x:c r="F11" s="14"/>
      <x:c r="G11" s="16"/>
      <x:c r="I11" s="50"/>
      <x:c r="J11" s="50"/>
      <x:c r="K11" s="50"/>
      <x:c r="L11" s="50"/>
      <x:c r="M11" s="50"/>
      <x:c r="N11" s="50"/>
      <x:c r="O11" s="50"/>
    </x:row>
    <x:row r="12" spans="1:15" ht="21.949999999999999" customHeight="1">
      <x:c r="A12" s="17" t="s">
        <x:v>67</x:v>
      </x:c>
      <x:c r="B12" s="29" t="s">
        <x:v>127</x:v>
      </x:c>
      <x:c r="C12" s="18" t="s">
        <x:v>127</x:v>
      </x:c>
      <x:c r="D12" s="30">
        <x:f>견적갑지!J11</x:f>
        <x:v>0</x:v>
      </x:c>
      <x:c r="E12" s="31"/>
      <x:c r="F12" s="19" t="s">
        <x:v>120</x:v>
      </x:c>
      <x:c r="G12" s="21"/>
      <x:c r="I12" s="50"/>
      <x:c r="J12" s="50"/>
      <x:c r="K12" s="50"/>
      <x:c r="L12" s="50"/>
      <x:c r="M12" s="50"/>
      <x:c r="N12" s="50"/>
      <x:c r="O12" s="50"/>
    </x:row>
    <x:row r="13" spans="1:15" ht="21.75" customHeight="1">
      <x:c r="A13" s="17" t="s">
        <x:v>155</x:v>
      </x:c>
      <x:c r="B13" s="29">
        <x:v>0.0085000000000000009</x:v>
      </x:c>
      <x:c r="C13" s="18" t="s">
        <x:v>121</x:v>
      </x:c>
      <x:c r="D13" s="30">
        <x:f>(D5+D9)*B13</x:f>
        <x:v>0</x:v>
      </x:c>
      <x:c r="E13" s="31"/>
      <x:c r="F13" s="30"/>
      <x:c r="G13" s="21"/>
      <x:c r="I13" s="50"/>
      <x:c r="J13" s="50"/>
      <x:c r="K13" s="50"/>
      <x:c r="L13" s="50"/>
      <x:c r="M13" s="50"/>
      <x:c r="N13" s="50"/>
      <x:c r="O13" s="50"/>
    </x:row>
    <x:row r="14" spans="1:15" ht="21.949999999999999" customHeight="1">
      <x:c r="A14" s="51" t="s">
        <x:v>154</x:v>
      </x:c>
      <x:c r="B14" s="28">
        <x:v>0.037</x:v>
      </x:c>
      <x:c r="C14" s="23" t="s">
        <x:v>121</x:v>
      </x:c>
      <x:c r="D14" s="24">
        <x:f>INT((D5+D8)*B14)</x:f>
        <x:v>0</x:v>
      </x:c>
      <x:c r="E14" s="25"/>
      <x:c r="F14" s="24"/>
      <x:c r="G14" s="26"/>
      <x:c r="I14" s="50"/>
      <x:c r="J14" s="50"/>
      <x:c r="K14" s="50"/>
      <x:c r="L14" s="50"/>
      <x:c r="M14" s="50"/>
      <x:c r="N14" s="50"/>
      <x:c r="O14" s="50"/>
    </x:row>
    <x:row r="15" spans="1:15" ht="21.949999999999999" customHeight="1">
      <x:c r="A15" s="12" t="s">
        <x:v>54</x:v>
      </x:c>
      <x:c r="B15" s="32">
        <x:v>0.020000000000000001</x:v>
      </x:c>
      <x:c r="C15" s="13" t="s">
        <x:v>136</x:v>
      </x:c>
      <x:c r="D15" s="14">
        <x:f>INT(D4*B15)</x:f>
        <x:v>0</x:v>
      </x:c>
      <x:c r="E15" s="15"/>
      <x:c r="F15" s="14"/>
      <x:c r="G15" s="16"/>
      <x:c r="I15" s="50"/>
      <x:c r="J15" s="50"/>
      <x:c r="K15" s="50"/>
      <x:c r="L15" s="50"/>
      <x:c r="M15" s="50"/>
      <x:c r="N15" s="50"/>
      <x:c r="O15" s="50"/>
    </x:row>
    <x:row r="16" spans="1:15" ht="21.949999999999999" customHeight="1">
      <x:c r="A16" s="12" t="s">
        <x:v>57</x:v>
      </x:c>
      <x:c r="B16" s="32">
        <x:v>0.070000000000000007</x:v>
      </x:c>
      <x:c r="C16" s="13" t="s">
        <x:v>136</x:v>
      </x:c>
      <x:c r="D16" s="14">
        <x:f>INT((D8+D11+D15)*B16)</x:f>
        <x:v>0</x:v>
      </x:c>
      <x:c r="E16" s="15"/>
      <x:c r="F16" s="14"/>
      <x:c r="G16" s="16"/>
      <x:c r="I16" s="50"/>
      <x:c r="J16" s="50"/>
      <x:c r="K16" s="50"/>
      <x:c r="L16" s="50"/>
      <x:c r="M16" s="50"/>
      <x:c r="N16" s="50"/>
      <x:c r="O16" s="50"/>
    </x:row>
    <x:row r="17" spans="1:15" ht="21.949999999999999" customHeight="1">
      <x:c r="A17" s="12" t="s">
        <x:v>149</x:v>
      </x:c>
      <x:c r="B17" s="13"/>
      <x:c r="C17" s="13"/>
      <x:c r="D17" s="14">
        <x:f>INT((+D4+D15+D16))</x:f>
        <x:v>0</x:v>
      </x:c>
      <x:c r="E17" s="15"/>
      <x:c r="F17" s="14"/>
      <x:c r="G17" s="33"/>
      <x:c r="I17" s="50"/>
      <x:c r="J17" s="50"/>
      <x:c r="K17" s="50"/>
      <x:c r="L17" s="50"/>
      <x:c r="M17" s="50"/>
      <x:c r="N17" s="50"/>
      <x:c r="O17" s="50"/>
    </x:row>
    <x:row r="18" spans="1:7" s="79" customFormat="1" ht="21.949999999999999" customHeight="1">
      <x:c r="A18" s="73" t="s">
        <x:v>58</x:v>
      </x:c>
      <x:c r="B18" s="74">
        <x:v>0.10000000000000001</x:v>
      </x:c>
      <x:c r="C18" s="75" t="s">
        <x:v>121</x:v>
      </x:c>
      <x:c r="D18" s="76">
        <x:f>SUM(D17)*B18</x:f>
        <x:v>0</x:v>
      </x:c>
      <x:c r="E18" s="77"/>
      <x:c r="F18" s="76"/>
      <x:c r="G18" s="78"/>
    </x:row>
    <x:row r="19" spans="1:15" ht="21.949999999999999" customHeight="1">
      <x:c r="A19" s="12" t="s">
        <x:v>64</x:v>
      </x:c>
      <x:c r="B19" s="13"/>
      <x:c r="C19" s="13"/>
      <x:c r="D19" s="14">
        <x:f>ROUNDDOWN((D17+D18),-3)</x:f>
        <x:v>0</x:v>
      </x:c>
      <x:c r="E19" s="15"/>
      <x:c r="F19" s="14"/>
      <x:c r="G19" s="33" t="s">
        <x:v>71</x:v>
      </x:c>
      <x:c r="I19" s="50"/>
      <x:c r="J19" s="50"/>
      <x:c r="K19" s="50"/>
      <x:c r="L19" s="50"/>
      <x:c r="M19" s="50"/>
      <x:c r="N19" s="50"/>
      <x:c r="O19" s="50"/>
    </x:row>
    <x:row r="20" spans="4:4" ht="18" customHeight="1">
      <x:c r="D20" s="34"/>
    </x:row>
    <x:row r="21" ht="18" customHeight="1"/>
    <x:row r="22" ht="18" customHeight="1"/>
    <x:row r="23" ht="18" customHeight="1"/>
  </x:sheetData>
  <x:printOptions horizontalCentered="1" verticalCentered="0" headings="0" gridLines="0" gridLinesSet="1"/>
  <x:pageMargins left="0.78736108541488647" right="0.35430556535720825" top="0.74791663885116577" bottom="0.74791663885116577" header="0.51180553436279297" footer="0.51180553436279297"/>
  <x:pageSetup paperSize="9" scale="96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L11"/>
  <x:sheetViews>
    <x:sheetView showGridLines="0" showZeros="0" view="pageBreakPreview" topLeftCell="A1" zoomScale="85" zoomScaleNormal="75" zoomScaleSheetLayoutView="85" workbookViewId="0">
      <x:selection activeCell="H7" activeCellId="0" sqref="H7:H7"/>
    </x:sheetView>
  </x:sheetViews>
  <x:sheetFormatPr defaultColWidth="9.00390625" defaultRowHeight="27.949999999999999" customHeight="1"/>
  <x:cols>
    <x:col min="1" max="1" width="46" style="41" customWidth="1"/>
    <x:col min="2" max="2" width="0" style="41" hidden="1" customWidth="1"/>
    <x:col min="3" max="3" width="5.375" style="41" customWidth="1"/>
    <x:col min="4" max="4" width="7.625" style="45" customWidth="1"/>
    <x:col min="5" max="11" width="16.625" style="45" customWidth="1"/>
    <x:col min="12" max="12" width="14.375" style="41" customWidth="1"/>
    <x:col min="13" max="16384" width="9" style="41"/>
  </x:cols>
  <x:sheetData>
    <x:row r="1" spans="1:11" s="35" customFormat="1" ht="36.75" customHeight="1">
      <x:c r="A1" s="72" t="s">
        <x:v>65</x:v>
      </x:c>
      <x:c r="D1" s="36"/>
      <x:c r="E1" s="36"/>
      <x:c r="F1" s="36"/>
      <x:c r="G1" s="36"/>
      <x:c r="H1" s="36"/>
      <x:c r="I1" s="36"/>
      <x:c r="J1" s="36"/>
      <x:c r="K1" s="36"/>
    </x:row>
    <x:row r="2" spans="1:12" s="35" customFormat="1" customHeight="1">
      <x:c r="A2" s="90" t="s">
        <x:v>148</x:v>
      </x:c>
      <x:c r="B2" s="91"/>
      <x:c r="C2" s="88" t="s">
        <x:v>119</x:v>
      </x:c>
      <x:c r="D2" s="81" t="s">
        <x:v>129</x:v>
      </x:c>
      <x:c r="E2" s="80" t="s">
        <x:v>60</x:v>
      </x:c>
      <x:c r="F2" s="80"/>
      <x:c r="G2" s="80" t="s">
        <x:v>62</x:v>
      </x:c>
      <x:c r="H2" s="80"/>
      <x:c r="I2" s="80" t="s">
        <x:v>61</x:v>
      </x:c>
      <x:c r="J2" s="80"/>
      <x:c r="K2" s="81" t="s">
        <x:v>124</x:v>
      </x:c>
      <x:c r="L2" s="83" t="s">
        <x:v>47</x:v>
      </x:c>
    </x:row>
    <x:row r="3" spans="1:12" s="35" customFormat="1" customHeight="1">
      <x:c r="A3" s="92"/>
      <x:c r="B3" s="93"/>
      <x:c r="C3" s="82"/>
      <x:c r="D3" s="82"/>
      <x:c r="E3" s="37" t="s">
        <x:v>52</x:v>
      </x:c>
      <x:c r="F3" s="37" t="s">
        <x:v>46</x:v>
      </x:c>
      <x:c r="G3" s="37" t="s">
        <x:v>52</x:v>
      </x:c>
      <x:c r="H3" s="37" t="s">
        <x:v>46</x:v>
      </x:c>
      <x:c r="I3" s="37" t="s">
        <x:v>52</x:v>
      </x:c>
      <x:c r="J3" s="37" t="s">
        <x:v>46</x:v>
      </x:c>
      <x:c r="K3" s="82"/>
      <x:c r="L3" s="84"/>
    </x:row>
    <x:row r="4" spans="1:12" customHeight="1">
      <x:c r="A4" s="42" t="s">
        <x:v>151</x:v>
      </x:c>
      <x:c r="B4" s="42"/>
      <x:c r="C4" s="43"/>
      <x:c r="D4" s="44"/>
      <x:c r="E4" s="44"/>
      <x:c r="F4" s="44"/>
      <x:c r="G4" s="44"/>
      <x:c r="H4" s="44"/>
      <x:c r="I4" s="44"/>
      <x:c r="J4" s="44"/>
      <x:c r="K4" s="44"/>
      <x:c r="L4" s="42"/>
    </x:row>
    <x:row r="5" spans="1:12" customHeight="1">
      <x:c r="A5" s="38" t="s">
        <x:v>102</x:v>
      </x:c>
      <x:c r="B5" s="38"/>
      <x:c r="C5" s="39" t="s">
        <x:v>126</x:v>
      </x:c>
      <x:c r="D5" s="40">
        <x:v>1</x:v>
      </x:c>
      <x:c r="E5" s="40"/>
      <x:c r="F5" s="40">
        <x:f>'내역서(화물)'!F21</x:f>
        <x:v>0</x:v>
      </x:c>
      <x:c r="G5" s="40"/>
      <x:c r="H5" s="40">
        <x:f>'내역서(화물)'!H21</x:f>
        <x:v>0</x:v>
      </x:c>
      <x:c r="I5" s="40"/>
      <x:c r="J5" s="40">
        <x:f>'내역서(화물)'!J21</x:f>
        <x:v>0</x:v>
      </x:c>
      <x:c r="K5" s="40">
        <x:f>F5+H5+J5</x:f>
        <x:v>0</x:v>
      </x:c>
      <x:c r="L5" s="38" t="s">
        <x:v>127</x:v>
      </x:c>
    </x:row>
    <x:row r="6" spans="1:12" customHeight="1">
      <x:c r="A6" s="42" t="s">
        <x:v>72</x:v>
      </x:c>
      <x:c r="B6" s="42"/>
      <x:c r="C6" s="43" t="s">
        <x:v>126</x:v>
      </x:c>
      <x:c r="D6" s="44">
        <x:v>1</x:v>
      </x:c>
      <x:c r="E6" s="44"/>
      <x:c r="F6" s="44">
        <x:f>'내역서(화물)'!F73</x:f>
        <x:v>0</x:v>
      </x:c>
      <x:c r="G6" s="44"/>
      <x:c r="H6" s="44">
        <x:f>'내역서(화물)'!H73</x:f>
        <x:v>0</x:v>
      </x:c>
      <x:c r="I6" s="44"/>
      <x:c r="J6" s="44"/>
      <x:c r="K6" s="44">
        <x:f>F6+H6+J6</x:f>
        <x:v>0</x:v>
      </x:c>
      <x:c r="L6" s="42" t="s">
        <x:v>127</x:v>
      </x:c>
    </x:row>
    <x:row r="7" spans="1:12" customHeight="1">
      <x:c r="A7" s="42" t="s">
        <x:v>90</x:v>
      </x:c>
      <x:c r="B7" s="42"/>
      <x:c r="C7" s="43" t="s">
        <x:v>126</x:v>
      </x:c>
      <x:c r="D7" s="44">
        <x:v>1</x:v>
      </x:c>
      <x:c r="E7" s="44"/>
      <x:c r="F7" s="44">
        <x:f>'내역서(화물)'!F86</x:f>
        <x:v>0</x:v>
      </x:c>
      <x:c r="G7" s="44"/>
      <x:c r="H7" s="44">
        <x:f>'내역서(화물)'!H86</x:f>
        <x:v>0</x:v>
      </x:c>
      <x:c r="I7" s="44"/>
      <x:c r="J7" s="44"/>
      <x:c r="K7" s="44">
        <x:f>F7+H7+J7</x:f>
        <x:v>0</x:v>
      </x:c>
      <x:c r="L7" s="42" t="s">
        <x:v>127</x:v>
      </x:c>
    </x:row>
    <x:row r="8" spans="1:12" customHeight="1">
      <x:c r="A8" s="42"/>
      <x:c r="B8" s="42"/>
      <x:c r="C8" s="43"/>
      <x:c r="D8" s="44"/>
      <x:c r="E8" s="44"/>
      <x:c r="F8" s="44"/>
      <x:c r="G8" s="44"/>
      <x:c r="H8" s="44"/>
      <x:c r="I8" s="44"/>
      <x:c r="J8" s="44"/>
      <x:c r="K8" s="44"/>
      <x:c r="L8" s="42"/>
    </x:row>
    <x:row r="9" spans="1:12" customHeight="1">
      <x:c r="A9" s="42"/>
      <x:c r="B9" s="42"/>
      <x:c r="C9" s="43"/>
      <x:c r="D9" s="44"/>
      <x:c r="E9" s="44"/>
      <x:c r="F9" s="44"/>
      <x:c r="G9" s="44"/>
      <x:c r="H9" s="44"/>
      <x:c r="I9" s="44"/>
      <x:c r="J9" s="44"/>
      <x:c r="K9" s="44"/>
      <x:c r="L9" s="42"/>
    </x:row>
    <x:row r="10" spans="1:12" customHeight="1">
      <x:c r="A10" s="42"/>
      <x:c r="B10" s="42"/>
      <x:c r="C10" s="43"/>
      <x:c r="D10" s="44"/>
      <x:c r="E10" s="44"/>
      <x:c r="F10" s="44"/>
      <x:c r="G10" s="44"/>
      <x:c r="H10" s="44"/>
      <x:c r="I10" s="44"/>
      <x:c r="J10" s="44"/>
      <x:c r="K10" s="44"/>
      <x:c r="L10" s="42"/>
    </x:row>
    <x:row r="11" spans="1:12" customHeight="1">
      <x:c r="A11" s="67" t="s">
        <x:v>89</x:v>
      </x:c>
      <x:c r="B11" s="67"/>
      <x:c r="C11" s="68"/>
      <x:c r="D11" s="69"/>
      <x:c r="E11" s="69"/>
      <x:c r="F11" s="69">
        <x:f>SUM(F5:F10)</x:f>
        <x:v>0</x:v>
      </x:c>
      <x:c r="G11" s="69"/>
      <x:c r="H11" s="69">
        <x:f>SUM(H5:H10)</x:f>
        <x:v>0</x:v>
      </x:c>
      <x:c r="I11" s="69"/>
      <x:c r="J11" s="69">
        <x:f>SUM(J5:J10)</x:f>
        <x:v>0</x:v>
      </x:c>
      <x:c r="K11" s="69">
        <x:f>SUM(K5:K10)</x:f>
        <x:v>0</x:v>
      </x:c>
      <x:c r="L11" s="67"/>
    </x:row>
  </x:sheetData>
  <x:mergeCells count="8">
    <x:mergeCell ref="K2:K3"/>
    <x:mergeCell ref="L2:L3"/>
    <x:mergeCell ref="A2:B3"/>
    <x:mergeCell ref="C2:C3"/>
    <x:mergeCell ref="D2:D3"/>
    <x:mergeCell ref="E2:F2"/>
    <x:mergeCell ref="G2:H2"/>
    <x:mergeCell ref="I2:J2"/>
  </x:mergeCells>
  <x:printOptions horizontalCentered="1" verticalCentered="0" headings="0" gridLines="0" gridLinesSet="1"/>
  <x:pageMargins left="0.78736108541488647" right="0.35430556535720825" top="0.74791663885116577" bottom="0.74791663885116577" header="0.51180553436279297" footer="0.51180553436279297"/>
  <x:pageSetup paperSize="9" scale="65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86"/>
  <x:sheetViews>
    <x:sheetView showGridLines="0" showZeros="0" view="pageBreakPreview" topLeftCell="A1" zoomScale="80" zoomScaleNormal="75" zoomScaleSheetLayoutView="80" workbookViewId="0">
      <x:pane xSplit="0" ySplit="3" topLeftCell="A4" activePane="bottomLeft" state="frozen"/>
      <x:selection pane="bottomLeft" activeCell="M77" activeCellId="0" sqref="M77:M77"/>
    </x:sheetView>
  </x:sheetViews>
  <x:sheetFormatPr defaultColWidth="9.00390625" defaultRowHeight="27.949999999999999" customHeight="1"/>
  <x:cols>
    <x:col min="1" max="1" width="25.25" style="41" customWidth="1"/>
    <x:col min="2" max="2" width="23.375" style="41" customWidth="1"/>
    <x:col min="3" max="3" width="5.375" style="66" customWidth="1"/>
    <x:col min="4" max="4" width="7.625" style="45" customWidth="1"/>
    <x:col min="5" max="10" width="16.625" style="45" customWidth="1"/>
    <x:col min="11" max="11" width="15.625" style="45" customWidth="1"/>
    <x:col min="12" max="12" width="12.5" style="41" customWidth="1"/>
    <x:col min="13" max="16384" width="9" style="41"/>
  </x:cols>
  <x:sheetData>
    <x:row r="1" spans="1:12" s="35" customFormat="1" customHeight="1">
      <x:c r="A1" s="85" t="s">
        <x:v>153</x:v>
      </x:c>
      <x:c r="B1" s="85"/>
      <x:c r="C1" s="85"/>
      <x:c r="D1" s="85"/>
      <x:c r="E1" s="85"/>
      <x:c r="F1" s="36"/>
      <x:c r="G1" s="36"/>
      <x:c r="H1" s="36"/>
      <x:c r="I1" s="36"/>
      <x:c r="J1" s="36"/>
      <x:c r="K1" s="36"/>
      <x:c r="L1" s="52" t="s">
        <x:v>74</x:v>
      </x:c>
    </x:row>
    <x:row r="2" spans="1:12" s="35" customFormat="1" customHeight="1">
      <x:c r="A2" s="86" t="s">
        <x:v>150</x:v>
      </x:c>
      <x:c r="B2" s="88" t="s">
        <x:v>73</x:v>
      </x:c>
      <x:c r="C2" s="88" t="s">
        <x:v>119</x:v>
      </x:c>
      <x:c r="D2" s="81" t="s">
        <x:v>117</x:v>
      </x:c>
      <x:c r="E2" s="80" t="s">
        <x:v>60</x:v>
      </x:c>
      <x:c r="F2" s="80"/>
      <x:c r="G2" s="80" t="s">
        <x:v>62</x:v>
      </x:c>
      <x:c r="H2" s="80"/>
      <x:c r="I2" s="80" t="s">
        <x:v>61</x:v>
      </x:c>
      <x:c r="J2" s="80"/>
      <x:c r="K2" s="81" t="s">
        <x:v>124</x:v>
      </x:c>
      <x:c r="L2" s="83" t="s">
        <x:v>47</x:v>
      </x:c>
    </x:row>
    <x:row r="3" spans="1:12" s="35" customFormat="1" customHeight="1">
      <x:c r="A3" s="87"/>
      <x:c r="B3" s="82"/>
      <x:c r="C3" s="82"/>
      <x:c r="D3" s="89"/>
      <x:c r="E3" s="37" t="s">
        <x:v>52</x:v>
      </x:c>
      <x:c r="F3" s="37" t="s">
        <x:v>46</x:v>
      </x:c>
      <x:c r="G3" s="37" t="s">
        <x:v>52</x:v>
      </x:c>
      <x:c r="H3" s="37" t="s">
        <x:v>46</x:v>
      </x:c>
      <x:c r="I3" s="37" t="s">
        <x:v>52</x:v>
      </x:c>
      <x:c r="J3" s="37" t="s">
        <x:v>46</x:v>
      </x:c>
      <x:c r="K3" s="82"/>
      <x:c r="L3" s="84"/>
    </x:row>
    <x:row r="4" spans="1:12" s="35" customFormat="1" customHeight="1">
      <x:c r="A4" s="53" t="s">
        <x:v>102</x:v>
      </x:c>
      <x:c r="B4" s="54"/>
      <x:c r="C4" s="55"/>
      <x:c r="D4" s="56"/>
      <x:c r="E4" s="54"/>
      <x:c r="F4" s="54"/>
      <x:c r="G4" s="54"/>
      <x:c r="H4" s="54"/>
      <x:c r="I4" s="54"/>
      <x:c r="J4" s="54"/>
      <x:c r="K4" s="54"/>
      <x:c r="L4" s="57"/>
    </x:row>
    <x:row r="5" spans="1:12" customHeight="1">
      <x:c r="A5" s="42" t="s">
        <x:v>49</x:v>
      </x:c>
      <x:c r="B5" s="58" t="s">
        <x:v>114</x:v>
      </x:c>
      <x:c r="C5" s="59" t="s">
        <x:v>118</x:v>
      </x:c>
      <x:c r="D5" s="60">
        <x:v>1</x:v>
      </x:c>
      <x:c r="E5" s="60"/>
      <x:c r="F5" s="60"/>
      <x:c r="G5" s="60"/>
      <x:c r="H5" s="44"/>
      <x:c r="I5" s="44"/>
      <x:c r="J5" s="44"/>
      <x:c r="K5" s="44">
        <x:f t="shared" ref="K5:K69" si="0">F5+H5+J5</x:f>
        <x:v>0</x:v>
      </x:c>
      <x:c r="L5" s="42"/>
    </x:row>
    <x:row r="6" spans="1:12" customHeight="1">
      <x:c r="A6" s="42" t="s">
        <x:v>45</x:v>
      </x:c>
      <x:c r="B6" s="58" t="s">
        <x:v>106</x:v>
      </x:c>
      <x:c r="C6" s="59" t="s">
        <x:v>125</x:v>
      </x:c>
      <x:c r="D6" s="60">
        <x:v>10</x:v>
      </x:c>
      <x:c r="E6" s="60"/>
      <x:c r="F6" s="60"/>
      <x:c r="G6" s="60"/>
      <x:c r="H6" s="44"/>
      <x:c r="I6" s="44"/>
      <x:c r="J6" s="44"/>
      <x:c r="K6" s="44">
        <x:f t="shared" si="0"/>
        <x:v>0</x:v>
      </x:c>
      <x:c r="L6" s="42"/>
    </x:row>
    <x:row r="7" spans="1:12" customHeight="1">
      <x:c r="A7" s="42" t="s">
        <x:v>48</x:v>
      </x:c>
      <x:c r="B7" s="58" t="s">
        <x:v>106</x:v>
      </x:c>
      <x:c r="C7" s="59" t="s">
        <x:v>118</x:v>
      </x:c>
      <x:c r="D7" s="60">
        <x:v>1</x:v>
      </x:c>
      <x:c r="E7" s="60"/>
      <x:c r="F7" s="60"/>
      <x:c r="G7" s="60"/>
      <x:c r="H7" s="44"/>
      <x:c r="I7" s="44"/>
      <x:c r="J7" s="44"/>
      <x:c r="K7" s="44">
        <x:f t="shared" si="0"/>
        <x:v>0</x:v>
      </x:c>
      <x:c r="L7" s="42"/>
    </x:row>
    <x:row r="8" spans="1:12" customHeight="1">
      <x:c r="A8" s="42" t="s">
        <x:v>122</x:v>
      </x:c>
      <x:c r="B8" s="58" t="s">
        <x:v>50</x:v>
      </x:c>
      <x:c r="C8" s="59" t="s">
        <x:v>134</x:v>
      </x:c>
      <x:c r="D8" s="60">
        <x:v>1</x:v>
      </x:c>
      <x:c r="E8" s="60"/>
      <x:c r="F8" s="60"/>
      <x:c r="G8" s="60"/>
      <x:c r="H8" s="44"/>
      <x:c r="I8" s="44"/>
      <x:c r="J8" s="44"/>
      <x:c r="K8" s="44">
        <x:f t="shared" si="0"/>
        <x:v>0</x:v>
      </x:c>
      <x:c r="L8" s="42"/>
    </x:row>
    <x:row r="9" spans="1:12" customHeight="1">
      <x:c r="A9" s="42" t="s">
        <x:v>41</x:v>
      </x:c>
      <x:c r="B9" s="58" t="s">
        <x:v>42</x:v>
      </x:c>
      <x:c r="C9" s="59" t="s">
        <x:v>134</x:v>
      </x:c>
      <x:c r="D9" s="60">
        <x:v>1</x:v>
      </x:c>
      <x:c r="E9" s="60"/>
      <x:c r="F9" s="60"/>
      <x:c r="G9" s="60"/>
      <x:c r="H9" s="44"/>
      <x:c r="I9" s="44"/>
      <x:c r="J9" s="44"/>
      <x:c r="K9" s="44">
        <x:f t="shared" si="0"/>
        <x:v>0</x:v>
      </x:c>
      <x:c r="L9" s="42"/>
    </x:row>
    <x:row r="10" spans="1:12" customHeight="1">
      <x:c r="A10" s="42" t="s">
        <x:v>39</x:v>
      </x:c>
      <x:c r="B10" s="58" t="s">
        <x:v>112</x:v>
      </x:c>
      <x:c r="C10" s="59" t="s">
        <x:v>118</x:v>
      </x:c>
      <x:c r="D10" s="60">
        <x:v>1</x:v>
      </x:c>
      <x:c r="E10" s="60"/>
      <x:c r="F10" s="60"/>
      <x:c r="G10" s="60"/>
      <x:c r="H10" s="44"/>
      <x:c r="I10" s="44"/>
      <x:c r="J10" s="44"/>
      <x:c r="K10" s="44">
        <x:f t="shared" si="0"/>
        <x:v>0</x:v>
      </x:c>
      <x:c r="L10" s="42"/>
    </x:row>
    <x:row r="11" spans="1:12" customHeight="1">
      <x:c r="A11" s="42" t="s">
        <x:v>137</x:v>
      </x:c>
      <x:c r="B11" s="58"/>
      <x:c r="C11" s="59" t="s">
        <x:v>118</x:v>
      </x:c>
      <x:c r="D11" s="60">
        <x:v>1</x:v>
      </x:c>
      <x:c r="E11" s="60"/>
      <x:c r="F11" s="60"/>
      <x:c r="G11" s="60"/>
      <x:c r="H11" s="44"/>
      <x:c r="I11" s="44"/>
      <x:c r="J11" s="44"/>
      <x:c r="K11" s="44">
        <x:f t="shared" si="0"/>
        <x:v>0</x:v>
      </x:c>
      <x:c r="L11" s="42"/>
    </x:row>
    <x:row r="12" spans="1:12" customHeight="1">
      <x:c r="A12" s="42" t="s">
        <x:v>33</x:v>
      </x:c>
      <x:c r="B12" s="58" t="s">
        <x:v>75</x:v>
      </x:c>
      <x:c r="C12" s="59" t="s">
        <x:v>125</x:v>
      </x:c>
      <x:c r="D12" s="60">
        <x:v>1</x:v>
      </x:c>
      <x:c r="E12" s="60"/>
      <x:c r="F12" s="60"/>
      <x:c r="G12" s="60"/>
      <x:c r="H12" s="44"/>
      <x:c r="I12" s="44"/>
      <x:c r="J12" s="44"/>
      <x:c r="K12" s="44">
        <x:f t="shared" si="0"/>
        <x:v>0</x:v>
      </x:c>
      <x:c r="L12" s="42"/>
    </x:row>
    <x:row r="13" spans="1:12" customHeight="1">
      <x:c r="A13" s="42" t="s">
        <x:v>128</x:v>
      </x:c>
      <x:c r="B13" s="58" t="s">
        <x:v>36</x:v>
      </x:c>
      <x:c r="C13" s="59" t="s">
        <x:v>125</x:v>
      </x:c>
      <x:c r="D13" s="60">
        <x:v>1</x:v>
      </x:c>
      <x:c r="E13" s="60"/>
      <x:c r="F13" s="60"/>
      <x:c r="G13" s="60"/>
      <x:c r="H13" s="44"/>
      <x:c r="I13" s="44"/>
      <x:c r="J13" s="44"/>
      <x:c r="K13" s="44">
        <x:f t="shared" si="0"/>
        <x:v>0</x:v>
      </x:c>
      <x:c r="L13" s="42"/>
    </x:row>
    <x:row r="14" spans="1:12" customHeight="1">
      <x:c r="A14" s="42" t="s">
        <x:v>40</x:v>
      </x:c>
      <x:c r="B14" s="58" t="s">
        <x:v>28</x:v>
      </x:c>
      <x:c r="C14" s="59" t="s">
        <x:v>126</x:v>
      </x:c>
      <x:c r="D14" s="60">
        <x:v>1</x:v>
      </x:c>
      <x:c r="E14" s="60"/>
      <x:c r="F14" s="60"/>
      <x:c r="G14" s="60"/>
      <x:c r="H14" s="44"/>
      <x:c r="I14" s="44"/>
      <x:c r="J14" s="44"/>
      <x:c r="K14" s="44">
        <x:f t="shared" si="0"/>
        <x:v>0</x:v>
      </x:c>
      <x:c r="L14" s="42"/>
    </x:row>
    <x:row r="15" spans="1:12" customHeight="1">
      <x:c r="A15" s="42" t="s">
        <x:v>132</x:v>
      </x:c>
      <x:c r="B15" s="58" t="s">
        <x:v>37</x:v>
      </x:c>
      <x:c r="C15" s="59" t="s">
        <x:v>126</x:v>
      </x:c>
      <x:c r="D15" s="60">
        <x:v>2</x:v>
      </x:c>
      <x:c r="E15" s="60"/>
      <x:c r="F15" s="60"/>
      <x:c r="G15" s="60"/>
      <x:c r="H15" s="44"/>
      <x:c r="I15" s="44"/>
      <x:c r="J15" s="44"/>
      <x:c r="K15" s="44">
        <x:f t="shared" si="0"/>
        <x:v>0</x:v>
      </x:c>
      <x:c r="L15" s="42"/>
    </x:row>
    <x:row r="16" spans="1:12" customHeight="1">
      <x:c r="A16" s="42" t="s">
        <x:v>43</x:v>
      </x:c>
      <x:c r="B16" s="58" t="s">
        <x:v>34</x:v>
      </x:c>
      <x:c r="C16" s="59" t="s">
        <x:v>126</x:v>
      </x:c>
      <x:c r="D16" s="60">
        <x:v>1</x:v>
      </x:c>
      <x:c r="E16" s="60"/>
      <x:c r="F16" s="60"/>
      <x:c r="G16" s="60"/>
      <x:c r="H16" s="44"/>
      <x:c r="I16" s="44"/>
      <x:c r="J16" s="44"/>
      <x:c r="K16" s="44">
        <x:f t="shared" si="0"/>
        <x:v>0</x:v>
      </x:c>
      <x:c r="L16" s="42"/>
    </x:row>
    <x:row r="17" spans="1:12" customHeight="1">
      <x:c r="A17" s="42" t="s">
        <x:v>123</x:v>
      </x:c>
      <x:c r="B17" s="58" t="s">
        <x:v>38</x:v>
      </x:c>
      <x:c r="C17" s="59" t="s">
        <x:v>135</x:v>
      </x:c>
      <x:c r="D17" s="60">
        <x:v>4</x:v>
      </x:c>
      <x:c r="E17" s="60"/>
      <x:c r="F17" s="60"/>
      <x:c r="G17" s="60"/>
      <x:c r="H17" s="44"/>
      <x:c r="I17" s="44"/>
      <x:c r="J17" s="44"/>
      <x:c r="K17" s="44">
        <x:f t="shared" si="0"/>
        <x:v>0</x:v>
      </x:c>
      <x:c r="L17" s="42"/>
    </x:row>
    <x:row r="18" spans="1:12" customHeight="1">
      <x:c r="A18" s="42" t="s">
        <x:v>133</x:v>
      </x:c>
      <x:c r="B18" s="58" t="s">
        <x:v>38</x:v>
      </x:c>
      <x:c r="C18" s="59" t="s">
        <x:v>135</x:v>
      </x:c>
      <x:c r="D18" s="60">
        <x:v>4</x:v>
      </x:c>
      <x:c r="E18" s="60"/>
      <x:c r="F18" s="60"/>
      <x:c r="G18" s="60"/>
      <x:c r="H18" s="44"/>
      <x:c r="I18" s="44"/>
      <x:c r="J18" s="44"/>
      <x:c r="K18" s="44">
        <x:f t="shared" si="0"/>
        <x:v>0</x:v>
      </x:c>
      <x:c r="L18" s="42"/>
    </x:row>
    <x:row r="19" spans="1:12" customHeight="1">
      <x:c r="A19" s="42" t="s">
        <x:v>51</x:v>
      </x:c>
      <x:c r="B19" s="58"/>
      <x:c r="C19" s="59" t="s">
        <x:v>135</x:v>
      </x:c>
      <x:c r="D19" s="60">
        <x:v>3</x:v>
      </x:c>
      <x:c r="E19" s="60"/>
      <x:c r="F19" s="60"/>
      <x:c r="G19" s="60"/>
      <x:c r="H19" s="44"/>
      <x:c r="I19" s="44"/>
      <x:c r="J19" s="44"/>
      <x:c r="K19" s="44">
        <x:f t="shared" si="0"/>
        <x:v>0</x:v>
      </x:c>
      <x:c r="L19" s="42"/>
    </x:row>
    <x:row r="20" spans="1:12" customHeight="1">
      <x:c r="A20" s="42" t="s">
        <x:v>130</x:v>
      </x:c>
      <x:c r="B20" s="58"/>
      <x:c r="C20" s="59" t="s">
        <x:v>135</x:v>
      </x:c>
      <x:c r="D20" s="60">
        <x:v>3</x:v>
      </x:c>
      <x:c r="E20" s="60"/>
      <x:c r="F20" s="60"/>
      <x:c r="G20" s="60"/>
      <x:c r="H20" s="44"/>
      <x:c r="I20" s="44"/>
      <x:c r="J20" s="44"/>
      <x:c r="K20" s="44">
        <x:f t="shared" si="0"/>
        <x:v>0</x:v>
      </x:c>
      <x:c r="L20" s="42"/>
    </x:row>
    <x:row r="21" spans="1:12" s="71" customFormat="1" customHeight="1">
      <x:c r="A21" s="70" t="s">
        <x:v>70</x:v>
      </x:c>
      <x:c r="B21" s="46"/>
      <x:c r="C21" s="47"/>
      <x:c r="D21" s="48"/>
      <x:c r="E21" s="48"/>
      <x:c r="F21" s="48"/>
      <x:c r="G21" s="48"/>
      <x:c r="H21" s="48"/>
      <x:c r="I21" s="48"/>
      <x:c r="J21" s="48"/>
      <x:c r="K21" s="48">
        <x:f t="shared" si="0"/>
        <x:v>0</x:v>
      </x:c>
      <x:c r="L21" s="46"/>
    </x:row>
    <x:row r="22" spans="1:12" customHeight="1">
      <x:c r="A22" s="42"/>
      <x:c r="B22" s="58"/>
      <x:c r="C22" s="59"/>
      <x:c r="D22" s="60"/>
      <x:c r="E22" s="60"/>
      <x:c r="F22" s="60"/>
      <x:c r="G22" s="60"/>
      <x:c r="H22" s="44"/>
      <x:c r="I22" s="44"/>
      <x:c r="J22" s="44"/>
      <x:c r="K22" s="44">
        <x:f t="shared" si="0"/>
        <x:v>0</x:v>
      </x:c>
      <x:c r="L22" s="42"/>
    </x:row>
    <x:row r="23" spans="1:12" s="35" customFormat="1" customHeight="1">
      <x:c r="A23" s="53" t="s">
        <x:v>72</x:v>
      </x:c>
      <x:c r="B23" s="61"/>
      <x:c r="C23" s="62"/>
      <x:c r="D23" s="63"/>
      <x:c r="E23" s="61"/>
      <x:c r="F23" s="61"/>
      <x:c r="G23" s="61"/>
      <x:c r="H23" s="54"/>
      <x:c r="I23" s="54"/>
      <x:c r="J23" s="54"/>
      <x:c r="K23" s="54">
        <x:f t="shared" si="0"/>
        <x:v>0</x:v>
      </x:c>
      <x:c r="L23" s="57"/>
    </x:row>
    <x:row r="24" spans="1:12" customHeight="1">
      <x:c r="A24" s="42" t="s">
        <x:v>29</x:v>
      </x:c>
      <x:c r="B24" s="58" t="s">
        <x:v>5</x:v>
      </x:c>
      <x:c r="C24" s="59" t="s">
        <x:v>118</x:v>
      </x:c>
      <x:c r="D24" s="60">
        <x:v>1</x:v>
      </x:c>
      <x:c r="E24" s="60"/>
      <x:c r="F24" s="60"/>
      <x:c r="G24" s="60"/>
      <x:c r="H24" s="44"/>
      <x:c r="I24" s="44"/>
      <x:c r="J24" s="44"/>
      <x:c r="K24" s="44">
        <x:f t="shared" si="0"/>
        <x:v>0</x:v>
      </x:c>
      <x:c r="L24" s="42"/>
    </x:row>
    <x:row r="25" spans="1:12" customHeight="1">
      <x:c r="A25" s="42" t="s">
        <x:v>27</x:v>
      </x:c>
      <x:c r="B25" s="58" t="s">
        <x:v>5</x:v>
      </x:c>
      <x:c r="C25" s="59" t="s">
        <x:v>118</x:v>
      </x:c>
      <x:c r="D25" s="60">
        <x:v>2</x:v>
      </x:c>
      <x:c r="E25" s="60"/>
      <x:c r="F25" s="60"/>
      <x:c r="G25" s="60"/>
      <x:c r="H25" s="44"/>
      <x:c r="I25" s="44"/>
      <x:c r="J25" s="44"/>
      <x:c r="K25" s="44">
        <x:f>F25+H25+J25</x:f>
        <x:v>0</x:v>
      </x:c>
      <x:c r="L25" s="42"/>
    </x:row>
    <x:row r="26" spans="1:12" customHeight="1">
      <x:c r="A26" s="42" t="s">
        <x:v>31</x:v>
      </x:c>
      <x:c r="B26" s="58" t="s">
        <x:v>35</x:v>
      </x:c>
      <x:c r="C26" s="59" t="s">
        <x:v>118</x:v>
      </x:c>
      <x:c r="D26" s="60">
        <x:v>2</x:v>
      </x:c>
      <x:c r="E26" s="60"/>
      <x:c r="F26" s="60"/>
      <x:c r="G26" s="60"/>
      <x:c r="H26" s="44"/>
      <x:c r="I26" s="44"/>
      <x:c r="J26" s="44"/>
      <x:c r="K26" s="44">
        <x:f t="shared" si="0"/>
        <x:v>0</x:v>
      </x:c>
      <x:c r="L26" s="42"/>
    </x:row>
    <x:row r="27" spans="1:12" customHeight="1">
      <x:c r="A27" s="42" t="s">
        <x:v>4</x:v>
      </x:c>
      <x:c r="B27" s="58"/>
      <x:c r="C27" s="59" t="s">
        <x:v>118</x:v>
      </x:c>
      <x:c r="D27" s="60">
        <x:v>2</x:v>
      </x:c>
      <x:c r="E27" s="60"/>
      <x:c r="F27" s="60"/>
      <x:c r="G27" s="60"/>
      <x:c r="H27" s="44"/>
      <x:c r="I27" s="44"/>
      <x:c r="J27" s="44"/>
      <x:c r="K27" s="44">
        <x:f t="shared" si="0"/>
        <x:v>0</x:v>
      </x:c>
      <x:c r="L27" s="42"/>
    </x:row>
    <x:row r="28" spans="1:12" customHeight="1">
      <x:c r="A28" s="42" t="s">
        <x:v>44</x:v>
      </x:c>
      <x:c r="B28" s="64" t="s">
        <x:v>104</x:v>
      </x:c>
      <x:c r="C28" s="59" t="s">
        <x:v>131</x:v>
      </x:c>
      <x:c r="D28" s="60">
        <x:v>5</x:v>
      </x:c>
      <x:c r="E28" s="60"/>
      <x:c r="F28" s="60"/>
      <x:c r="G28" s="60"/>
      <x:c r="H28" s="44"/>
      <x:c r="I28" s="44"/>
      <x:c r="J28" s="44"/>
      <x:c r="K28" s="44">
        <x:f t="shared" si="0"/>
        <x:v>0</x:v>
      </x:c>
      <x:c r="L28" s="42"/>
    </x:row>
    <x:row r="29" spans="1:12" customHeight="1">
      <x:c r="A29" s="42" t="s">
        <x:v>1</x:v>
      </x:c>
      <x:c r="B29" s="58"/>
      <x:c r="C29" s="59" t="s">
        <x:v>134</x:v>
      </x:c>
      <x:c r="D29" s="60">
        <x:v>2</x:v>
      </x:c>
      <x:c r="E29" s="60"/>
      <x:c r="F29" s="60"/>
      <x:c r="G29" s="60"/>
      <x:c r="H29" s="44"/>
      <x:c r="I29" s="44"/>
      <x:c r="J29" s="44"/>
      <x:c r="K29" s="44">
        <x:f t="shared" si="0"/>
        <x:v>0</x:v>
      </x:c>
      <x:c r="L29" s="42"/>
    </x:row>
    <x:row r="30" spans="1:12" customHeight="1">
      <x:c r="A30" s="42" t="s">
        <x:v>32</x:v>
      </x:c>
      <x:c r="B30" s="58" t="s">
        <x:v>91</x:v>
      </x:c>
      <x:c r="C30" s="59" t="s">
        <x:v>118</x:v>
      </x:c>
      <x:c r="D30" s="60">
        <x:v>2</x:v>
      </x:c>
      <x:c r="E30" s="60"/>
      <x:c r="F30" s="60"/>
      <x:c r="G30" s="60"/>
      <x:c r="H30" s="44"/>
      <x:c r="I30" s="44"/>
      <x:c r="J30" s="44"/>
      <x:c r="K30" s="44">
        <x:f t="shared" si="0"/>
        <x:v>0</x:v>
      </x:c>
      <x:c r="L30" s="42"/>
    </x:row>
    <x:row r="31" spans="1:12" customHeight="1">
      <x:c r="A31" s="42" t="s">
        <x:v>30</x:v>
      </x:c>
      <x:c r="B31" s="58"/>
      <x:c r="C31" s="59" t="s">
        <x:v>138</x:v>
      </x:c>
      <x:c r="D31" s="60">
        <x:v>20</x:v>
      </x:c>
      <x:c r="E31" s="60"/>
      <x:c r="F31" s="60"/>
      <x:c r="G31" s="60"/>
      <x:c r="H31" s="44"/>
      <x:c r="I31" s="44"/>
      <x:c r="J31" s="44"/>
      <x:c r="K31" s="44">
        <x:f t="shared" si="0"/>
        <x:v>0</x:v>
      </x:c>
      <x:c r="L31" s="42"/>
    </x:row>
    <x:row r="32" spans="1:12" customHeight="1">
      <x:c r="A32" s="42" t="s">
        <x:v>76</x:v>
      </x:c>
      <x:c r="B32" s="58" t="s">
        <x:v>99</x:v>
      </x:c>
      <x:c r="C32" s="59" t="s">
        <x:v>134</x:v>
      </x:c>
      <x:c r="D32" s="60">
        <x:v>1</x:v>
      </x:c>
      <x:c r="E32" s="60"/>
      <x:c r="F32" s="60"/>
      <x:c r="G32" s="60"/>
      <x:c r="H32" s="44"/>
      <x:c r="I32" s="44"/>
      <x:c r="J32" s="44"/>
      <x:c r="K32" s="44">
        <x:f t="shared" si="0"/>
        <x:v>0</x:v>
      </x:c>
      <x:c r="L32" s="42"/>
    </x:row>
    <x:row r="33" spans="1:12" customHeight="1">
      <x:c r="A33" s="42" t="s">
        <x:v>0</x:v>
      </x:c>
      <x:c r="B33" s="58" t="s">
        <x:v>98</x:v>
      </x:c>
      <x:c r="C33" s="59" t="s">
        <x:v>138</x:v>
      </x:c>
      <x:c r="D33" s="60">
        <x:v>45</x:v>
      </x:c>
      <x:c r="E33" s="60"/>
      <x:c r="F33" s="60"/>
      <x:c r="G33" s="60"/>
      <x:c r="H33" s="44"/>
      <x:c r="I33" s="44"/>
      <x:c r="J33" s="44"/>
      <x:c r="K33" s="44">
        <x:f t="shared" si="0"/>
        <x:v>0</x:v>
      </x:c>
      <x:c r="L33" s="42"/>
    </x:row>
    <x:row r="34" spans="1:12" customHeight="1">
      <x:c r="A34" s="42"/>
      <x:c r="B34" s="58" t="s">
        <x:v>78</x:v>
      </x:c>
      <x:c r="C34" s="59" t="s">
        <x:v>138</x:v>
      </x:c>
      <x:c r="D34" s="60">
        <x:v>45</x:v>
      </x:c>
      <x:c r="E34" s="60"/>
      <x:c r="F34" s="60"/>
      <x:c r="G34" s="60"/>
      <x:c r="H34" s="44"/>
      <x:c r="I34" s="44"/>
      <x:c r="J34" s="44"/>
      <x:c r="K34" s="44">
        <x:f t="shared" si="0"/>
        <x:v>0</x:v>
      </x:c>
      <x:c r="L34" s="42"/>
    </x:row>
    <x:row r="35" spans="1:12" customHeight="1">
      <x:c r="A35" s="42"/>
      <x:c r="B35" s="58" t="s">
        <x:v>92</x:v>
      </x:c>
      <x:c r="C35" s="59" t="s">
        <x:v>138</x:v>
      </x:c>
      <x:c r="D35" s="60">
        <x:v>45</x:v>
      </x:c>
      <x:c r="E35" s="60"/>
      <x:c r="F35" s="60"/>
      <x:c r="G35" s="60"/>
      <x:c r="H35" s="44"/>
      <x:c r="I35" s="44"/>
      <x:c r="J35" s="44"/>
      <x:c r="K35" s="44">
        <x:f>F35+H35+J35</x:f>
        <x:v>0</x:v>
      </x:c>
      <x:c r="L35" s="42"/>
    </x:row>
    <x:row r="36" spans="1:12" customHeight="1">
      <x:c r="A36" s="42"/>
      <x:c r="B36" s="58" t="s">
        <x:v>96</x:v>
      </x:c>
      <x:c r="C36" s="59" t="s">
        <x:v>138</x:v>
      </x:c>
      <x:c r="D36" s="60">
        <x:v>45</x:v>
      </x:c>
      <x:c r="E36" s="60"/>
      <x:c r="F36" s="60"/>
      <x:c r="G36" s="60"/>
      <x:c r="H36" s="44"/>
      <x:c r="I36" s="44"/>
      <x:c r="J36" s="44"/>
      <x:c r="K36" s="44">
        <x:f t="shared" si="0"/>
        <x:v>0</x:v>
      </x:c>
      <x:c r="L36" s="42"/>
    </x:row>
    <x:row r="37" spans="1:12" customHeight="1">
      <x:c r="A37" s="42" t="s">
        <x:v>9</x:v>
      </x:c>
      <x:c r="B37" s="58" t="s">
        <x:v>79</x:v>
      </x:c>
      <x:c r="C37" s="59" t="s">
        <x:v>125</x:v>
      </x:c>
      <x:c r="D37" s="60">
        <x:v>23</x:v>
      </x:c>
      <x:c r="E37" s="60"/>
      <x:c r="F37" s="60"/>
      <x:c r="G37" s="60"/>
      <x:c r="H37" s="44"/>
      <x:c r="I37" s="44"/>
      <x:c r="J37" s="44"/>
      <x:c r="K37" s="44">
        <x:f t="shared" si="0"/>
        <x:v>0</x:v>
      </x:c>
      <x:c r="L37" s="42"/>
    </x:row>
    <x:row r="38" spans="1:12" customHeight="1">
      <x:c r="A38" s="42" t="s">
        <x:v>14</x:v>
      </x:c>
      <x:c r="B38" s="58"/>
      <x:c r="C38" s="59" t="s">
        <x:v>125</x:v>
      </x:c>
      <x:c r="D38" s="60">
        <x:v>5</x:v>
      </x:c>
      <x:c r="E38" s="60"/>
      <x:c r="F38" s="60"/>
      <x:c r="G38" s="60"/>
      <x:c r="H38" s="44"/>
      <x:c r="I38" s="44"/>
      <x:c r="J38" s="44"/>
      <x:c r="K38" s="44">
        <x:f t="shared" si="0"/>
        <x:v>0</x:v>
      </x:c>
      <x:c r="L38" s="42"/>
    </x:row>
    <x:row r="39" spans="1:12" customHeight="1">
      <x:c r="A39" s="42" t="s">
        <x:v>77</x:v>
      </x:c>
      <x:c r="B39" s="58"/>
      <x:c r="C39" s="59" t="s">
        <x:v>125</x:v>
      </x:c>
      <x:c r="D39" s="60">
        <x:v>5</x:v>
      </x:c>
      <x:c r="E39" s="60"/>
      <x:c r="F39" s="60"/>
      <x:c r="G39" s="60"/>
      <x:c r="H39" s="44"/>
      <x:c r="I39" s="44"/>
      <x:c r="J39" s="44"/>
      <x:c r="K39" s="44">
        <x:f t="shared" si="0"/>
        <x:v>0</x:v>
      </x:c>
      <x:c r="L39" s="42"/>
    </x:row>
    <x:row r="40" spans="1:12" customHeight="1">
      <x:c r="A40" s="42" t="s">
        <x:v>25</x:v>
      </x:c>
      <x:c r="B40" s="58"/>
      <x:c r="C40" s="59" t="s">
        <x:v>118</x:v>
      </x:c>
      <x:c r="D40" s="60">
        <x:v>1</x:v>
      </x:c>
      <x:c r="E40" s="60"/>
      <x:c r="F40" s="60"/>
      <x:c r="G40" s="60"/>
      <x:c r="H40" s="44"/>
      <x:c r="I40" s="44"/>
      <x:c r="J40" s="44"/>
      <x:c r="K40" s="44">
        <x:f t="shared" si="0"/>
        <x:v>0</x:v>
      </x:c>
      <x:c r="L40" s="42"/>
    </x:row>
    <x:row r="41" spans="1:12" customHeight="1">
      <x:c r="A41" s="42" t="s">
        <x:v>100</x:v>
      </x:c>
      <x:c r="B41" s="58"/>
      <x:c r="C41" s="59" t="s">
        <x:v>118</x:v>
      </x:c>
      <x:c r="D41" s="60">
        <x:v>2</x:v>
      </x:c>
      <x:c r="E41" s="60"/>
      <x:c r="F41" s="60"/>
      <x:c r="G41" s="60"/>
      <x:c r="H41" s="44"/>
      <x:c r="I41" s="44"/>
      <x:c r="J41" s="44"/>
      <x:c r="K41" s="44">
        <x:f t="shared" si="0"/>
        <x:v>0</x:v>
      </x:c>
      <x:c r="L41" s="42"/>
    </x:row>
    <x:row r="42" spans="1:12" customHeight="1">
      <x:c r="A42" s="42" t="s">
        <x:v>53</x:v>
      </x:c>
      <x:c r="B42" s="58"/>
      <x:c r="C42" s="59" t="s">
        <x:v>126</x:v>
      </x:c>
      <x:c r="D42" s="60">
        <x:v>1</x:v>
      </x:c>
      <x:c r="E42" s="60"/>
      <x:c r="F42" s="60"/>
      <x:c r="G42" s="60"/>
      <x:c r="H42" s="44"/>
      <x:c r="I42" s="44"/>
      <x:c r="J42" s="44"/>
      <x:c r="K42" s="44">
        <x:f t="shared" si="0"/>
        <x:v>0</x:v>
      </x:c>
      <x:c r="L42" s="42"/>
    </x:row>
    <x:row r="43" spans="1:12" customHeight="1">
      <x:c r="A43" s="42" t="s">
        <x:v>141</x:v>
      </x:c>
      <x:c r="B43" s="58"/>
      <x:c r="C43" s="59" t="s">
        <x:v>118</x:v>
      </x:c>
      <x:c r="D43" s="60">
        <x:v>2</x:v>
      </x:c>
      <x:c r="E43" s="60"/>
      <x:c r="F43" s="60"/>
      <x:c r="G43" s="60"/>
      <x:c r="H43" s="44"/>
      <x:c r="I43" s="44"/>
      <x:c r="J43" s="44"/>
      <x:c r="K43" s="44">
        <x:f t="shared" si="0"/>
        <x:v>0</x:v>
      </x:c>
      <x:c r="L43" s="42"/>
    </x:row>
    <x:row r="44" spans="1:12" customHeight="1">
      <x:c r="A44" s="42" t="s">
        <x:v>7</x:v>
      </x:c>
      <x:c r="B44" s="58"/>
      <x:c r="C44" s="59" t="s">
        <x:v>118</x:v>
      </x:c>
      <x:c r="D44" s="60">
        <x:v>1</x:v>
      </x:c>
      <x:c r="E44" s="60"/>
      <x:c r="F44" s="60"/>
      <x:c r="G44" s="60"/>
      <x:c r="H44" s="44"/>
      <x:c r="I44" s="44"/>
      <x:c r="J44" s="44"/>
      <x:c r="K44" s="44">
        <x:f t="shared" si="0"/>
        <x:v>0</x:v>
      </x:c>
      <x:c r="L44" s="42"/>
    </x:row>
    <x:row r="45" spans="1:12" customHeight="1">
      <x:c r="A45" s="42" t="s">
        <x:v>3</x:v>
      </x:c>
      <x:c r="B45" s="58"/>
      <x:c r="C45" s="59" t="s">
        <x:v>118</x:v>
      </x:c>
      <x:c r="D45" s="60">
        <x:v>1</x:v>
      </x:c>
      <x:c r="E45" s="60"/>
      <x:c r="F45" s="60"/>
      <x:c r="G45" s="60"/>
      <x:c r="H45" s="44"/>
      <x:c r="I45" s="44"/>
      <x:c r="J45" s="44"/>
      <x:c r="K45" s="44">
        <x:f t="shared" si="0"/>
        <x:v>0</x:v>
      </x:c>
      <x:c r="L45" s="42"/>
    </x:row>
    <x:row r="46" spans="1:12" customHeight="1">
      <x:c r="A46" s="42" t="s">
        <x:v>2</x:v>
      </x:c>
      <x:c r="B46" s="58"/>
      <x:c r="C46" s="59" t="s">
        <x:v>118</x:v>
      </x:c>
      <x:c r="D46" s="60">
        <x:v>2</x:v>
      </x:c>
      <x:c r="E46" s="60"/>
      <x:c r="F46" s="60"/>
      <x:c r="G46" s="60"/>
      <x:c r="H46" s="44"/>
      <x:c r="I46" s="44"/>
      <x:c r="J46" s="44"/>
      <x:c r="K46" s="44">
        <x:f t="shared" si="0"/>
        <x:v>0</x:v>
      </x:c>
      <x:c r="L46" s="42"/>
    </x:row>
    <x:row r="47" spans="1:12" customHeight="1">
      <x:c r="A47" s="42" t="s">
        <x:v>23</x:v>
      </x:c>
      <x:c r="B47" s="58" t="s">
        <x:v>6</x:v>
      </x:c>
      <x:c r="C47" s="59" t="s">
        <x:v>118</x:v>
      </x:c>
      <x:c r="D47" s="60">
        <x:v>1</x:v>
      </x:c>
      <x:c r="E47" s="60"/>
      <x:c r="F47" s="60"/>
      <x:c r="G47" s="60"/>
      <x:c r="H47" s="44"/>
      <x:c r="I47" s="44"/>
      <x:c r="J47" s="44"/>
      <x:c r="K47" s="44">
        <x:f t="shared" si="0"/>
        <x:v>0</x:v>
      </x:c>
      <x:c r="L47" s="42"/>
    </x:row>
    <x:row r="48" spans="1:12" customHeight="1">
      <x:c r="A48" s="42" t="s">
        <x:v>21</x:v>
      </x:c>
      <x:c r="B48" s="58" t="s">
        <x:v>20</x:v>
      </x:c>
      <x:c r="C48" s="59" t="s">
        <x:v>134</x:v>
      </x:c>
      <x:c r="D48" s="60">
        <x:v>1</x:v>
      </x:c>
      <x:c r="E48" s="60"/>
      <x:c r="F48" s="60"/>
      <x:c r="G48" s="60"/>
      <x:c r="H48" s="44"/>
      <x:c r="I48" s="44"/>
      <x:c r="J48" s="44"/>
      <x:c r="K48" s="44">
        <x:f t="shared" si="0"/>
        <x:v>0</x:v>
      </x:c>
      <x:c r="L48" s="42"/>
    </x:row>
    <x:row r="49" spans="1:12" customHeight="1">
      <x:c r="A49" s="42" t="s">
        <x:v>101</x:v>
      </x:c>
      <x:c r="B49" s="58"/>
      <x:c r="C49" s="59" t="s">
        <x:v>134</x:v>
      </x:c>
      <x:c r="D49" s="60">
        <x:v>1</x:v>
      </x:c>
      <x:c r="E49" s="60"/>
      <x:c r="F49" s="60"/>
      <x:c r="G49" s="60"/>
      <x:c r="H49" s="44"/>
      <x:c r="I49" s="44"/>
      <x:c r="J49" s="44"/>
      <x:c r="K49" s="44">
        <x:f t="shared" si="0"/>
        <x:v>0</x:v>
      </x:c>
      <x:c r="L49" s="42"/>
    </x:row>
    <x:row r="50" spans="1:12" customHeight="1">
      <x:c r="A50" s="42" t="s">
        <x:v>17</x:v>
      </x:c>
      <x:c r="B50" s="58"/>
      <x:c r="C50" s="59" t="s">
        <x:v>118</x:v>
      </x:c>
      <x:c r="D50" s="60">
        <x:v>1</x:v>
      </x:c>
      <x:c r="E50" s="60"/>
      <x:c r="F50" s="60"/>
      <x:c r="G50" s="60"/>
      <x:c r="H50" s="44"/>
      <x:c r="I50" s="44"/>
      <x:c r="J50" s="44"/>
      <x:c r="K50" s="44">
        <x:f t="shared" si="0"/>
        <x:v>0</x:v>
      </x:c>
      <x:c r="L50" s="42"/>
    </x:row>
    <x:row r="51" spans="1:12" customHeight="1">
      <x:c r="A51" s="42" t="s">
        <x:v>26</x:v>
      </x:c>
      <x:c r="B51" s="58"/>
      <x:c r="C51" s="59" t="s">
        <x:v>134</x:v>
      </x:c>
      <x:c r="D51" s="60">
        <x:v>45</x:v>
      </x:c>
      <x:c r="E51" s="60"/>
      <x:c r="F51" s="60"/>
      <x:c r="G51" s="60"/>
      <x:c r="H51" s="44"/>
      <x:c r="I51" s="44"/>
      <x:c r="J51" s="44"/>
      <x:c r="K51" s="44">
        <x:f t="shared" si="0"/>
        <x:v>0</x:v>
      </x:c>
      <x:c r="L51" s="42"/>
    </x:row>
    <x:row r="52" spans="1:12" customHeight="1">
      <x:c r="A52" s="42" t="s">
        <x:v>8</x:v>
      </x:c>
      <x:c r="B52" s="58" t="s">
        <x:v>6</x:v>
      </x:c>
      <x:c r="C52" s="59" t="s">
        <x:v>118</x:v>
      </x:c>
      <x:c r="D52" s="60">
        <x:v>1</x:v>
      </x:c>
      <x:c r="E52" s="60"/>
      <x:c r="F52" s="60"/>
      <x:c r="G52" s="60"/>
      <x:c r="H52" s="44"/>
      <x:c r="I52" s="44"/>
      <x:c r="J52" s="44"/>
      <x:c r="K52" s="44">
        <x:f t="shared" si="0"/>
        <x:v>0</x:v>
      </x:c>
      <x:c r="L52" s="42"/>
    </x:row>
    <x:row r="53" spans="1:12" customHeight="1">
      <x:c r="A53" s="42" t="s">
        <x:v>24</x:v>
      </x:c>
      <x:c r="B53" s="65" t="s">
        <x:v>105</x:v>
      </x:c>
      <x:c r="C53" s="59" t="s">
        <x:v>125</x:v>
      </x:c>
      <x:c r="D53" s="60">
        <x:v>10</x:v>
      </x:c>
      <x:c r="E53" s="60"/>
      <x:c r="F53" s="60"/>
      <x:c r="G53" s="60"/>
      <x:c r="H53" s="44"/>
      <x:c r="I53" s="44"/>
      <x:c r="J53" s="44"/>
      <x:c r="K53" s="44">
        <x:f t="shared" si="0"/>
        <x:v>0</x:v>
      </x:c>
      <x:c r="L53" s="42"/>
    </x:row>
    <x:row r="54" spans="1:12" customHeight="1">
      <x:c r="A54" s="42" t="s">
        <x:v>81</x:v>
      </x:c>
      <x:c r="B54" s="65" t="s">
        <x:v>142</x:v>
      </x:c>
      <x:c r="C54" s="59" t="s">
        <x:v>125</x:v>
      </x:c>
      <x:c r="D54" s="60">
        <x:v>10</x:v>
      </x:c>
      <x:c r="E54" s="60"/>
      <x:c r="F54" s="60"/>
      <x:c r="G54" s="60"/>
      <x:c r="H54" s="44"/>
      <x:c r="I54" s="44"/>
      <x:c r="J54" s="44"/>
      <x:c r="K54" s="44">
        <x:f t="shared" si="0"/>
        <x:v>0</x:v>
      </x:c>
      <x:c r="L54" s="42"/>
    </x:row>
    <x:row r="55" spans="1:12" customHeight="1">
      <x:c r="A55" s="42" t="s">
        <x:v>22</x:v>
      </x:c>
      <x:c r="B55" s="65"/>
      <x:c r="C55" s="59" t="s">
        <x:v>125</x:v>
      </x:c>
      <x:c r="D55" s="60">
        <x:v>2</x:v>
      </x:c>
      <x:c r="E55" s="60"/>
      <x:c r="F55" s="60"/>
      <x:c r="G55" s="60"/>
      <x:c r="H55" s="44"/>
      <x:c r="I55" s="44"/>
      <x:c r="J55" s="44"/>
      <x:c r="K55" s="44">
        <x:f t="shared" si="0"/>
        <x:v>0</x:v>
      </x:c>
      <x:c r="L55" s="42"/>
    </x:row>
    <x:row r="56" spans="1:12" customHeight="1">
      <x:c r="A56" s="42" t="s">
        <x:v>16</x:v>
      </x:c>
      <x:c r="B56" s="65" t="s">
        <x:v>13</x:v>
      </x:c>
      <x:c r="C56" s="59" t="s">
        <x:v>125</x:v>
      </x:c>
      <x:c r="D56" s="60">
        <x:v>10</x:v>
      </x:c>
      <x:c r="E56" s="60"/>
      <x:c r="F56" s="60"/>
      <x:c r="G56" s="60"/>
      <x:c r="H56" s="44"/>
      <x:c r="I56" s="44"/>
      <x:c r="J56" s="44"/>
      <x:c r="K56" s="44">
        <x:f t="shared" si="0"/>
        <x:v>0</x:v>
      </x:c>
      <x:c r="L56" s="42"/>
    </x:row>
    <x:row r="57" spans="1:12" customHeight="1">
      <x:c r="A57" s="42" t="s">
        <x:v>80</x:v>
      </x:c>
      <x:c r="B57" s="58"/>
      <x:c r="C57" s="59" t="s">
        <x:v>118</x:v>
      </x:c>
      <x:c r="D57" s="60">
        <x:v>1</x:v>
      </x:c>
      <x:c r="E57" s="60"/>
      <x:c r="F57" s="60"/>
      <x:c r="G57" s="60"/>
      <x:c r="H57" s="44"/>
      <x:c r="I57" s="44"/>
      <x:c r="J57" s="44"/>
      <x:c r="K57" s="44">
        <x:f t="shared" si="0"/>
        <x:v>0</x:v>
      </x:c>
      <x:c r="L57" s="42"/>
    </x:row>
    <x:row r="58" spans="1:12" customHeight="1">
      <x:c r="A58" s="42" t="s">
        <x:v>82</x:v>
      </x:c>
      <x:c r="B58" s="58" t="s">
        <x:v>93</x:v>
      </x:c>
      <x:c r="C58" s="59" t="s">
        <x:v>138</x:v>
      </x:c>
      <x:c r="D58" s="60">
        <x:v>250</x:v>
      </x:c>
      <x:c r="E58" s="60"/>
      <x:c r="F58" s="60"/>
      <x:c r="G58" s="60"/>
      <x:c r="H58" s="44"/>
      <x:c r="I58" s="44"/>
      <x:c r="J58" s="44"/>
      <x:c r="K58" s="44">
        <x:f t="shared" si="0"/>
        <x:v>0</x:v>
      </x:c>
      <x:c r="L58" s="42"/>
    </x:row>
    <x:row r="59" spans="1:12" customHeight="1">
      <x:c r="A59" s="42" t="s">
        <x:v>18</x:v>
      </x:c>
      <x:c r="B59" s="58" t="s">
        <x:v>15</x:v>
      </x:c>
      <x:c r="C59" s="59" t="s">
        <x:v>138</x:v>
      </x:c>
      <x:c r="D59" s="60">
        <x:v>50</x:v>
      </x:c>
      <x:c r="E59" s="60"/>
      <x:c r="F59" s="60"/>
      <x:c r="G59" s="60"/>
      <x:c r="H59" s="44"/>
      <x:c r="I59" s="44"/>
      <x:c r="J59" s="44"/>
      <x:c r="K59" s="44">
        <x:f t="shared" si="0"/>
        <x:v>0</x:v>
      </x:c>
      <x:c r="L59" s="42"/>
    </x:row>
    <x:row r="60" spans="1:12" customHeight="1">
      <x:c r="A60" s="42" t="s">
        <x:v>63</x:v>
      </x:c>
      <x:c r="B60" s="58"/>
      <x:c r="C60" s="59" t="s">
        <x:v>134</x:v>
      </x:c>
      <x:c r="D60" s="60">
        <x:v>1</x:v>
      </x:c>
      <x:c r="E60" s="60"/>
      <x:c r="F60" s="60"/>
      <x:c r="G60" s="60"/>
      <x:c r="H60" s="44"/>
      <x:c r="I60" s="44"/>
      <x:c r="J60" s="44"/>
      <x:c r="K60" s="44">
        <x:f t="shared" si="0"/>
        <x:v>0</x:v>
      </x:c>
      <x:c r="L60" s="42"/>
    </x:row>
    <x:row r="61" spans="1:12" customHeight="1">
      <x:c r="A61" s="42" t="s">
        <x:v>139</x:v>
      </x:c>
      <x:c r="B61" s="58" t="s">
        <x:v>107</x:v>
      </x:c>
      <x:c r="C61" s="59" t="s">
        <x:v>131</x:v>
      </x:c>
      <x:c r="D61" s="60">
        <x:v>5</x:v>
      </x:c>
      <x:c r="E61" s="60"/>
      <x:c r="F61" s="60"/>
      <x:c r="G61" s="60"/>
      <x:c r="H61" s="44"/>
      <x:c r="I61" s="44"/>
      <x:c r="J61" s="44"/>
      <x:c r="K61" s="44">
        <x:f t="shared" si="0"/>
        <x:v>0</x:v>
      </x:c>
      <x:c r="L61" s="42"/>
    </x:row>
    <x:row r="62" spans="1:12" customHeight="1">
      <x:c r="A62" s="42" t="s">
        <x:v>84</x:v>
      </x:c>
      <x:c r="B62" s="58"/>
      <x:c r="C62" s="59" t="s">
        <x:v>118</x:v>
      </x:c>
      <x:c r="D62" s="60">
        <x:v>1</x:v>
      </x:c>
      <x:c r="E62" s="60"/>
      <x:c r="F62" s="60"/>
      <x:c r="G62" s="60"/>
      <x:c r="H62" s="44"/>
      <x:c r="I62" s="44"/>
      <x:c r="J62" s="44"/>
      <x:c r="K62" s="44">
        <x:f t="shared" si="0"/>
        <x:v>0</x:v>
      </x:c>
      <x:c r="L62" s="42"/>
    </x:row>
    <x:row r="63" spans="1:12" customHeight="1">
      <x:c r="A63" s="42" t="s">
        <x:v>83</x:v>
      </x:c>
      <x:c r="B63" s="58"/>
      <x:c r="C63" s="59" t="s">
        <x:v>125</x:v>
      </x:c>
      <x:c r="D63" s="60">
        <x:v>4</x:v>
      </x:c>
      <x:c r="E63" s="60"/>
      <x:c r="F63" s="60"/>
      <x:c r="G63" s="60"/>
      <x:c r="H63" s="44"/>
      <x:c r="I63" s="44"/>
      <x:c r="J63" s="44"/>
      <x:c r="K63" s="44">
        <x:f t="shared" si="0"/>
        <x:v>0</x:v>
      </x:c>
      <x:c r="L63" s="42"/>
    </x:row>
    <x:row r="64" spans="1:12" customHeight="1">
      <x:c r="A64" s="42" t="s">
        <x:v>19</x:v>
      </x:c>
      <x:c r="B64" s="58"/>
      <x:c r="C64" s="59" t="s">
        <x:v>125</x:v>
      </x:c>
      <x:c r="D64" s="60">
        <x:v>4</x:v>
      </x:c>
      <x:c r="E64" s="60"/>
      <x:c r="F64" s="60"/>
      <x:c r="G64" s="60"/>
      <x:c r="H64" s="44"/>
      <x:c r="I64" s="44"/>
      <x:c r="J64" s="44"/>
      <x:c r="K64" s="44">
        <x:f t="shared" si="0"/>
        <x:v>0</x:v>
      </x:c>
      <x:c r="L64" s="42"/>
    </x:row>
    <x:row r="65" spans="1:12" customHeight="1">
      <x:c r="A65" s="42" t="s">
        <x:v>140</x:v>
      </x:c>
      <x:c r="B65" s="58"/>
      <x:c r="C65" s="59" t="s">
        <x:v>125</x:v>
      </x:c>
      <x:c r="D65" s="60">
        <x:v>4</x:v>
      </x:c>
      <x:c r="E65" s="60"/>
      <x:c r="F65" s="60"/>
      <x:c r="G65" s="60"/>
      <x:c r="H65" s="44"/>
      <x:c r="I65" s="44"/>
      <x:c r="J65" s="44"/>
      <x:c r="K65" s="44">
        <x:f t="shared" si="0"/>
        <x:v>0</x:v>
      </x:c>
      <x:c r="L65" s="42"/>
    </x:row>
    <x:row r="66" spans="1:12" customHeight="1">
      <x:c r="A66" s="42" t="s">
        <x:v>97</x:v>
      </x:c>
      <x:c r="B66" s="58"/>
      <x:c r="C66" s="59" t="s">
        <x:v>125</x:v>
      </x:c>
      <x:c r="D66" s="60">
        <x:v>4</x:v>
      </x:c>
      <x:c r="E66" s="60"/>
      <x:c r="F66" s="60"/>
      <x:c r="G66" s="60"/>
      <x:c r="H66" s="44"/>
      <x:c r="I66" s="44"/>
      <x:c r="J66" s="44"/>
      <x:c r="K66" s="44">
        <x:f>F66+H66+J66</x:f>
        <x:v>0</x:v>
      </x:c>
      <x:c r="L66" s="42"/>
    </x:row>
    <x:row r="67" spans="1:12" customHeight="1">
      <x:c r="A67" s="42" t="s">
        <x:v>115</x:v>
      </x:c>
      <x:c r="B67" s="58"/>
      <x:c r="C67" s="59" t="s">
        <x:v>125</x:v>
      </x:c>
      <x:c r="D67" s="60">
        <x:v>8</x:v>
      </x:c>
      <x:c r="E67" s="60"/>
      <x:c r="F67" s="60"/>
      <x:c r="G67" s="60"/>
      <x:c r="H67" s="44"/>
      <x:c r="I67" s="44"/>
      <x:c r="J67" s="44"/>
      <x:c r="K67" s="44">
        <x:f t="shared" si="0"/>
        <x:v>0</x:v>
      </x:c>
      <x:c r="L67" s="42"/>
    </x:row>
    <x:row r="68" spans="1:12" customHeight="1">
      <x:c r="A68" s="42" t="s">
        <x:v>86</x:v>
      </x:c>
      <x:c r="B68" s="58" t="s">
        <x:v>94</x:v>
      </x:c>
      <x:c r="C68" s="59" t="s">
        <x:v>138</x:v>
      </x:c>
      <x:c r="D68" s="60">
        <x:v>50</x:v>
      </x:c>
      <x:c r="E68" s="60"/>
      <x:c r="F68" s="60"/>
      <x:c r="G68" s="60"/>
      <x:c r="H68" s="44"/>
      <x:c r="I68" s="44"/>
      <x:c r="J68" s="44"/>
      <x:c r="K68" s="44">
        <x:f t="shared" si="0"/>
        <x:v>0</x:v>
      </x:c>
      <x:c r="L68" s="42"/>
    </x:row>
    <x:row r="69" spans="1:12" customHeight="1">
      <x:c r="A69" s="42"/>
      <x:c r="B69" s="58" t="s">
        <x:v>95</x:v>
      </x:c>
      <x:c r="C69" s="59" t="s">
        <x:v>138</x:v>
      </x:c>
      <x:c r="D69" s="60">
        <x:v>50</x:v>
      </x:c>
      <x:c r="E69" s="60"/>
      <x:c r="F69" s="60"/>
      <x:c r="G69" s="60"/>
      <x:c r="H69" s="44"/>
      <x:c r="I69" s="44"/>
      <x:c r="J69" s="44"/>
      <x:c r="K69" s="44">
        <x:f t="shared" si="0"/>
        <x:v>0</x:v>
      </x:c>
      <x:c r="L69" s="42"/>
    </x:row>
    <x:row r="70" spans="1:12" customHeight="1">
      <x:c r="A70" s="42" t="s">
        <x:v>10</x:v>
      </x:c>
      <x:c r="B70" s="58"/>
      <x:c r="C70" s="59" t="s">
        <x:v>135</x:v>
      </x:c>
      <x:c r="D70" s="60">
        <x:v>5</x:v>
      </x:c>
      <x:c r="E70" s="60"/>
      <x:c r="F70" s="60"/>
      <x:c r="G70" s="60"/>
      <x:c r="H70" s="44"/>
      <x:c r="I70" s="44"/>
      <x:c r="J70" s="44"/>
      <x:c r="K70" s="44">
        <x:f t="shared" ref="K70:K86" si="1">F70+H70+J70</x:f>
        <x:v>0</x:v>
      </x:c>
      <x:c r="L70" s="42"/>
    </x:row>
    <x:row r="71" spans="1:12" customHeight="1">
      <x:c r="A71" s="42" t="s">
        <x:v>87</x:v>
      </x:c>
      <x:c r="B71" s="58" t="s">
        <x:v>11</x:v>
      </x:c>
      <x:c r="C71" s="59" t="s">
        <x:v>135</x:v>
      </x:c>
      <x:c r="D71" s="60">
        <x:v>4</x:v>
      </x:c>
      <x:c r="E71" s="60"/>
      <x:c r="F71" s="60"/>
      <x:c r="G71" s="60"/>
      <x:c r="H71" s="44"/>
      <x:c r="I71" s="44"/>
      <x:c r="J71" s="44"/>
      <x:c r="K71" s="44">
        <x:f t="shared" si="1"/>
        <x:v>0</x:v>
      </x:c>
      <x:c r="L71" s="42"/>
    </x:row>
    <x:row r="72" spans="1:12" customHeight="1">
      <x:c r="A72" s="42" t="s">
        <x:v>51</x:v>
      </x:c>
      <x:c r="B72" s="58" t="s">
        <x:v>85</x:v>
      </x:c>
      <x:c r="C72" s="59" t="s">
        <x:v>135</x:v>
      </x:c>
      <x:c r="D72" s="60">
        <x:v>4</x:v>
      </x:c>
      <x:c r="E72" s="60"/>
      <x:c r="F72" s="60"/>
      <x:c r="G72" s="60"/>
      <x:c r="H72" s="44"/>
      <x:c r="I72" s="44"/>
      <x:c r="J72" s="44"/>
      <x:c r="K72" s="44">
        <x:f t="shared" si="1"/>
        <x:v>0</x:v>
      </x:c>
      <x:c r="L72" s="42"/>
    </x:row>
    <x:row r="73" spans="1:12" s="71" customFormat="1" customHeight="1">
      <x:c r="A73" s="70" t="s">
        <x:v>70</x:v>
      </x:c>
      <x:c r="B73" s="46"/>
      <x:c r="C73" s="47"/>
      <x:c r="D73" s="48"/>
      <x:c r="E73" s="48"/>
      <x:c r="F73" s="48"/>
      <x:c r="G73" s="48"/>
      <x:c r="H73" s="48"/>
      <x:c r="I73" s="48"/>
      <x:c r="J73" s="48"/>
      <x:c r="K73" s="48">
        <x:f t="shared" si="1"/>
        <x:v>0</x:v>
      </x:c>
      <x:c r="L73" s="46"/>
    </x:row>
    <x:row r="74" spans="1:12" customHeight="1">
      <x:c r="A74" s="42"/>
      <x:c r="B74" s="58"/>
      <x:c r="C74" s="59"/>
      <x:c r="D74" s="60"/>
      <x:c r="E74" s="60"/>
      <x:c r="F74" s="60"/>
      <x:c r="G74" s="60"/>
      <x:c r="H74" s="44"/>
      <x:c r="I74" s="44"/>
      <x:c r="J74" s="44"/>
      <x:c r="K74" s="44">
        <x:f t="shared" si="1"/>
        <x:v>0</x:v>
      </x:c>
      <x:c r="L74" s="42"/>
    </x:row>
    <x:row r="75" spans="1:12" s="35" customFormat="1" customHeight="1">
      <x:c r="A75" s="53" t="s">
        <x:v>90</x:v>
      </x:c>
      <x:c r="B75" s="61"/>
      <x:c r="C75" s="62"/>
      <x:c r="D75" s="63"/>
      <x:c r="E75" s="61"/>
      <x:c r="F75" s="61"/>
      <x:c r="G75" s="61"/>
      <x:c r="H75" s="54"/>
      <x:c r="I75" s="54"/>
      <x:c r="J75" s="54"/>
      <x:c r="K75" s="54">
        <x:f t="shared" si="1"/>
        <x:v>0</x:v>
      </x:c>
      <x:c r="L75" s="57"/>
    </x:row>
    <x:row r="76" spans="1:12" customHeight="1">
      <x:c r="A76" s="42" t="s">
        <x:v>12</x:v>
      </x:c>
      <x:c r="B76" s="58" t="s">
        <x:v>5</x:v>
      </x:c>
      <x:c r="C76" s="59" t="s">
        <x:v>118</x:v>
      </x:c>
      <x:c r="D76" s="60">
        <x:v>5</x:v>
      </x:c>
      <x:c r="E76" s="60"/>
      <x:c r="F76" s="60"/>
      <x:c r="G76" s="60"/>
      <x:c r="H76" s="44"/>
      <x:c r="I76" s="44"/>
      <x:c r="J76" s="44"/>
      <x:c r="K76" s="44">
        <x:f t="shared" si="1"/>
        <x:v>0</x:v>
      </x:c>
      <x:c r="L76" s="42"/>
    </x:row>
    <x:row r="77" spans="1:12" customHeight="1">
      <x:c r="A77" s="42" t="s">
        <x:v>103</x:v>
      </x:c>
      <x:c r="B77" s="58"/>
      <x:c r="C77" s="59" t="s">
        <x:v>118</x:v>
      </x:c>
      <x:c r="D77" s="60">
        <x:v>5</x:v>
      </x:c>
      <x:c r="E77" s="60"/>
      <x:c r="F77" s="60"/>
      <x:c r="G77" s="60"/>
      <x:c r="H77" s="44"/>
      <x:c r="I77" s="44"/>
      <x:c r="J77" s="44"/>
      <x:c r="K77" s="44">
        <x:f t="shared" si="1"/>
        <x:v>0</x:v>
      </x:c>
      <x:c r="L77" s="42"/>
    </x:row>
    <x:row r="78" spans="1:12" customHeight="1">
      <x:c r="A78" s="42" t="s">
        <x:v>113</x:v>
      </x:c>
      <x:c r="B78" s="58"/>
      <x:c r="C78" s="59" t="s">
        <x:v>118</x:v>
      </x:c>
      <x:c r="D78" s="60">
        <x:v>5</x:v>
      </x:c>
      <x:c r="E78" s="60"/>
      <x:c r="F78" s="60"/>
      <x:c r="G78" s="60"/>
      <x:c r="H78" s="44"/>
      <x:c r="I78" s="44"/>
      <x:c r="J78" s="44"/>
      <x:c r="K78" s="44">
        <x:f t="shared" si="1"/>
        <x:v>0</x:v>
      </x:c>
      <x:c r="L78" s="42"/>
    </x:row>
    <x:row r="79" spans="1:12" customHeight="1">
      <x:c r="A79" s="42" t="s">
        <x:v>88</x:v>
      </x:c>
      <x:c r="B79" s="58"/>
      <x:c r="C79" s="59" t="s">
        <x:v>118</x:v>
      </x:c>
      <x:c r="D79" s="60">
        <x:v>5</x:v>
      </x:c>
      <x:c r="E79" s="60"/>
      <x:c r="F79" s="60"/>
      <x:c r="G79" s="60"/>
      <x:c r="H79" s="44"/>
      <x:c r="I79" s="44"/>
      <x:c r="J79" s="44"/>
      <x:c r="K79" s="44">
        <x:f t="shared" si="1"/>
        <x:v>0</x:v>
      </x:c>
      <x:c r="L79" s="42"/>
    </x:row>
    <x:row r="80" spans="1:12" customHeight="1">
      <x:c r="A80" s="42" t="s">
        <x:v>111</x:v>
      </x:c>
      <x:c r="B80" s="58"/>
      <x:c r="C80" s="59" t="s">
        <x:v>118</x:v>
      </x:c>
      <x:c r="D80" s="60">
        <x:v>5</x:v>
      </x:c>
      <x:c r="E80" s="60"/>
      <x:c r="F80" s="60"/>
      <x:c r="G80" s="60"/>
      <x:c r="H80" s="44"/>
      <x:c r="I80" s="44"/>
      <x:c r="J80" s="44"/>
      <x:c r="K80" s="44">
        <x:f t="shared" si="1"/>
        <x:v>0</x:v>
      </x:c>
      <x:c r="L80" s="42"/>
    </x:row>
    <x:row r="81" spans="1:12" customHeight="1">
      <x:c r="A81" s="42" t="s">
        <x:v>108</x:v>
      </x:c>
      <x:c r="B81" s="58"/>
      <x:c r="C81" s="59" t="s">
        <x:v>118</x:v>
      </x:c>
      <x:c r="D81" s="60">
        <x:v>5</x:v>
      </x:c>
      <x:c r="E81" s="60"/>
      <x:c r="F81" s="60"/>
      <x:c r="G81" s="60"/>
      <x:c r="H81" s="44"/>
      <x:c r="I81" s="44"/>
      <x:c r="J81" s="44"/>
      <x:c r="K81" s="44">
        <x:f t="shared" si="1"/>
        <x:v>0</x:v>
      </x:c>
      <x:c r="L81" s="42"/>
    </x:row>
    <x:row r="82" spans="1:12" customHeight="1">
      <x:c r="A82" s="42" t="s">
        <x:v>116</x:v>
      </x:c>
      <x:c r="B82" s="58"/>
      <x:c r="C82" s="59" t="s">
        <x:v>118</x:v>
      </x:c>
      <x:c r="D82" s="60">
        <x:v>5</x:v>
      </x:c>
      <x:c r="E82" s="60"/>
      <x:c r="F82" s="60"/>
      <x:c r="G82" s="60"/>
      <x:c r="H82" s="44"/>
      <x:c r="I82" s="44"/>
      <x:c r="J82" s="44"/>
      <x:c r="K82" s="44">
        <x:f t="shared" si="1"/>
        <x:v>0</x:v>
      </x:c>
      <x:c r="L82" s="42"/>
    </x:row>
    <x:row r="83" spans="1:12" customHeight="1">
      <x:c r="A83" s="42" t="s">
        <x:v>109</x:v>
      </x:c>
      <x:c r="B83" s="58"/>
      <x:c r="C83" s="59" t="s">
        <x:v>125</x:v>
      </x:c>
      <x:c r="D83" s="60">
        <x:v>40</x:v>
      </x:c>
      <x:c r="E83" s="60"/>
      <x:c r="F83" s="60"/>
      <x:c r="G83" s="60"/>
      <x:c r="H83" s="44"/>
      <x:c r="I83" s="44"/>
      <x:c r="J83" s="44"/>
      <x:c r="K83" s="44">
        <x:f t="shared" si="1"/>
        <x:v>0</x:v>
      </x:c>
      <x:c r="L83" s="42"/>
    </x:row>
    <x:row r="84" spans="1:12" customHeight="1">
      <x:c r="A84" s="42" t="s">
        <x:v>51</x:v>
      </x:c>
      <x:c r="B84" s="58" t="s">
        <x:v>110</x:v>
      </x:c>
      <x:c r="C84" s="59" t="s">
        <x:v>135</x:v>
      </x:c>
      <x:c r="D84" s="60">
        <x:v>4</x:v>
      </x:c>
      <x:c r="E84" s="60"/>
      <x:c r="F84" s="60"/>
      <x:c r="G84" s="60"/>
      <x:c r="H84" s="44"/>
      <x:c r="I84" s="44"/>
      <x:c r="J84" s="44"/>
      <x:c r="K84" s="44">
        <x:f t="shared" si="1"/>
        <x:v>0</x:v>
      </x:c>
      <x:c r="L84" s="42"/>
    </x:row>
    <x:row r="85" spans="1:12" customHeight="1">
      <x:c r="A85" s="42" t="s">
        <x:v>10</x:v>
      </x:c>
      <x:c r="B85" s="58" t="s">
        <x:v>110</x:v>
      </x:c>
      <x:c r="C85" s="59" t="s">
        <x:v>135</x:v>
      </x:c>
      <x:c r="D85" s="60">
        <x:v>4</x:v>
      </x:c>
      <x:c r="E85" s="60"/>
      <x:c r="F85" s="60"/>
      <x:c r="G85" s="60"/>
      <x:c r="H85" s="44"/>
      <x:c r="I85" s="44"/>
      <x:c r="J85" s="44"/>
      <x:c r="K85" s="44">
        <x:f t="shared" si="1"/>
        <x:v>0</x:v>
      </x:c>
      <x:c r="L85" s="42"/>
    </x:row>
    <x:row r="86" spans="1:12" s="71" customFormat="1" customHeight="1">
      <x:c r="A86" s="70" t="s">
        <x:v>70</x:v>
      </x:c>
      <x:c r="B86" s="46"/>
      <x:c r="C86" s="47"/>
      <x:c r="D86" s="48"/>
      <x:c r="E86" s="48"/>
      <x:c r="F86" s="48">
        <x:f>SUM(F76:F85)</x:f>
        <x:v>0</x:v>
      </x:c>
      <x:c r="G86" s="48"/>
      <x:c r="H86" s="48">
        <x:f>SUM(H76:H85)</x:f>
        <x:v>0</x:v>
      </x:c>
      <x:c r="I86" s="48"/>
      <x:c r="J86" s="48"/>
      <x:c r="K86" s="48">
        <x:f t="shared" si="1"/>
        <x:v>0</x:v>
      </x:c>
      <x:c r="L86" s="46"/>
    </x:row>
  </x:sheetData>
  <x:mergeCells count="10">
    <x:mergeCell ref="G2:H2"/>
    <x:mergeCell ref="I2:J2"/>
    <x:mergeCell ref="K2:K3"/>
    <x:mergeCell ref="L2:L3"/>
    <x:mergeCell ref="A1:E1"/>
    <x:mergeCell ref="A2:A3"/>
    <x:mergeCell ref="B2:B3"/>
    <x:mergeCell ref="C2:C3"/>
    <x:mergeCell ref="D2:D3"/>
    <x:mergeCell ref="E2:F2"/>
  </x:mergeCells>
  <x:printOptions horizontalCentered="1" verticalCentered="0" headings="0" gridLines="0" gridLinesSet="1"/>
  <x:pageMargins left="0.19680555164813995" right="0.15999999642372131" top="0.74791663885116577" bottom="0.74791663885116577" header="0.51180553436279297" footer="0.51180553436279297"/>
  <x:pageSetup paperSize="9" scale="7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원가</vt:lpstr>
      <vt:lpstr>견적갑지</vt:lpstr>
      <vt:lpstr>내역서(화물)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송두호님</dc:creator>
  <cp:lastModifiedBy>user</cp:lastModifiedBy>
  <cp:revision>1</cp:revision>
  <cp:lastPrinted>2019-01-29T04:02:46.000</cp:lastPrinted>
  <dcterms:created xsi:type="dcterms:W3CDTF">2015-08-31T06:18:23.000</dcterms:created>
  <dcterms:modified xsi:type="dcterms:W3CDTF">2019-02-13T02:23:25.964</dcterms:modified>
  <cp:version>0906.0100.01</cp:version>
</cp:coreProperties>
</file>